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06" windowWidth="9465" windowHeight="4095" activeTab="1"/>
  </bookViews>
  <sheets>
    <sheet name="Graph" sheetId="1" r:id="rId1"/>
    <sheet name="Equity 1" sheetId="2" r:id="rId2"/>
  </sheets>
  <definedNames>
    <definedName name="_xlnm.Print_Area" localSheetId="1">'Equity 1'!$K$1:$S$75</definedName>
    <definedName name="_xlnm.Print_Titles" localSheetId="1">'Equity 1'!$2:$5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<sst xmlns="http://schemas.openxmlformats.org/spreadsheetml/2006/main" count="378" uniqueCount="111">
  <si>
    <t>Warsaw SE</t>
  </si>
  <si>
    <t>Colombia SE</t>
  </si>
  <si>
    <t>Wiener Börse</t>
  </si>
  <si>
    <t>Tehran SE</t>
  </si>
  <si>
    <t>Malta SE</t>
  </si>
  <si>
    <t>London SE</t>
  </si>
  <si>
    <t>(USD millions)</t>
  </si>
  <si>
    <t>Budapest SE</t>
  </si>
  <si>
    <t>USD</t>
  </si>
  <si>
    <t>Osaka SE</t>
  </si>
  <si>
    <t>Exchange</t>
  </si>
  <si>
    <t>Deutsche Börse</t>
  </si>
  <si>
    <t>Istanbul SE</t>
  </si>
  <si>
    <t>TSX Group</t>
  </si>
  <si>
    <t>Americas</t>
  </si>
  <si>
    <t xml:space="preserve">BME Spanish Exchanges </t>
  </si>
  <si>
    <t xml:space="preserve">American SE </t>
  </si>
  <si>
    <t>Mexican Exchange</t>
  </si>
  <si>
    <t>Hong Kong Exchanges</t>
  </si>
  <si>
    <t>Bermuda SE</t>
  </si>
  <si>
    <t>BMD</t>
  </si>
  <si>
    <t>Buenos Aires SE</t>
  </si>
  <si>
    <t>ARA</t>
  </si>
  <si>
    <t>Ljubljana SE</t>
  </si>
  <si>
    <t>Borsa Italiana</t>
  </si>
  <si>
    <t>COP</t>
  </si>
  <si>
    <t>Santiago SE</t>
  </si>
  <si>
    <t>Australian SE</t>
  </si>
  <si>
    <t>Lima SE</t>
  </si>
  <si>
    <t>PEN</t>
  </si>
  <si>
    <t>Colombo SE</t>
  </si>
  <si>
    <t>Taiwan SE Corp.</t>
  </si>
  <si>
    <t>MXP</t>
  </si>
  <si>
    <t>Luxembourg SE</t>
  </si>
  <si>
    <t>Shanghai SE</t>
  </si>
  <si>
    <t>Irish SE</t>
  </si>
  <si>
    <t>Korea Exchange</t>
  </si>
  <si>
    <t>CLP</t>
  </si>
  <si>
    <t>The 10 biggest stock markets in the world</t>
  </si>
  <si>
    <t>BRN</t>
  </si>
  <si>
    <t>National Stock Exchange India</t>
  </si>
  <si>
    <t>CAD</t>
  </si>
  <si>
    <t>(USD bn)</t>
  </si>
  <si>
    <t>Total region</t>
  </si>
  <si>
    <t>Europe - Africa - Middle East</t>
  </si>
  <si>
    <t>Singapore Exchange</t>
  </si>
  <si>
    <t>Athens Exchange</t>
  </si>
  <si>
    <t>EUR</t>
  </si>
  <si>
    <t>Tel Aviv SE</t>
  </si>
  <si>
    <t>Bursa Malaysia</t>
  </si>
  <si>
    <t>Shenzhen SE</t>
  </si>
  <si>
    <t>HUF</t>
  </si>
  <si>
    <t>Thailand SE</t>
  </si>
  <si>
    <t>Philippine SE</t>
  </si>
  <si>
    <t>TRY</t>
  </si>
  <si>
    <t>ZAR</t>
  </si>
  <si>
    <t>GBP</t>
  </si>
  <si>
    <t>NOK</t>
  </si>
  <si>
    <t>CHF</t>
  </si>
  <si>
    <t>New Zealand Exchange</t>
  </si>
  <si>
    <t>IRR</t>
  </si>
  <si>
    <t>ILS</t>
  </si>
  <si>
    <t>PLN</t>
  </si>
  <si>
    <t>Asia - Pacific</t>
  </si>
  <si>
    <t>AUD</t>
  </si>
  <si>
    <t>INR</t>
  </si>
  <si>
    <t>MYR</t>
  </si>
  <si>
    <t>LKR</t>
  </si>
  <si>
    <t>HKD</t>
  </si>
  <si>
    <t>IDR</t>
  </si>
  <si>
    <t>KRW</t>
  </si>
  <si>
    <t>NZD</t>
  </si>
  <si>
    <t>JPY</t>
  </si>
  <si>
    <t>PHP</t>
  </si>
  <si>
    <t>CNY</t>
  </si>
  <si>
    <t>SGD</t>
  </si>
  <si>
    <t>TWD</t>
  </si>
  <si>
    <t>THB</t>
  </si>
  <si>
    <t>Information note :</t>
  </si>
  <si>
    <t>(in millions of local currencies)</t>
  </si>
  <si>
    <t xml:space="preserve">Bombay SE </t>
  </si>
  <si>
    <t>Cyprus SE</t>
  </si>
  <si>
    <t>Mauritius SE</t>
  </si>
  <si>
    <t>EGP</t>
  </si>
  <si>
    <t>MUR</t>
  </si>
  <si>
    <t>Oslo Børs</t>
  </si>
  <si>
    <r>
      <t>1</t>
    </r>
    <r>
      <rPr>
        <i/>
        <sz val="8"/>
        <rFont val="Arial"/>
        <family val="2"/>
      </rPr>
      <t xml:space="preserve">  Asia-Pacific total region excludes Osaka and NSE India to avoid double counting with Tokyo SE and Bombay SE respectively</t>
    </r>
  </si>
  <si>
    <t>End 2007</t>
  </si>
  <si>
    <t>by domestic market capitalization in 2007</t>
  </si>
  <si>
    <t>Indonesia SE</t>
  </si>
  <si>
    <t>Jasdaq</t>
  </si>
  <si>
    <t>Amman SE</t>
  </si>
  <si>
    <t>JOD</t>
  </si>
  <si>
    <t>Tokyo SE Group</t>
  </si>
  <si>
    <t>End 2008</t>
  </si>
  <si>
    <t>% Change 2008/2007</t>
  </si>
  <si>
    <t>by domestic market capitalization in 2008</t>
  </si>
  <si>
    <t xml:space="preserve">NASDAQ OMX </t>
  </si>
  <si>
    <t>BM&amp;FBOVESPA</t>
  </si>
  <si>
    <t xml:space="preserve">Johannesburg SE </t>
  </si>
  <si>
    <t xml:space="preserve">Egyptian Exchange </t>
  </si>
  <si>
    <t>NASDAQ OMX Nordic Exchange</t>
  </si>
  <si>
    <t>SIX Swiss Exchange</t>
  </si>
  <si>
    <t>NYSE Euronext (Europe)</t>
  </si>
  <si>
    <t>NYSE Euronext (US)</t>
  </si>
  <si>
    <t>Data combine the main and Alternative / SMEs market capitalizations.</t>
  </si>
  <si>
    <r>
      <t xml:space="preserve">Total region </t>
    </r>
    <r>
      <rPr>
        <b/>
        <i/>
        <vertAlign val="superscript"/>
        <sz val="8"/>
        <color indexed="30"/>
        <rFont val="Arial"/>
        <family val="2"/>
      </rPr>
      <t>1</t>
    </r>
  </si>
  <si>
    <t>Equity - 1.1 Domestic market capitalization</t>
  </si>
  <si>
    <t>% change 2008/2007 (in USD)</t>
  </si>
  <si>
    <t>% change 2008/2007 (in local currency)</t>
  </si>
  <si>
    <t>WFE total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</si>
</sst>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\ &quot;FRF&quot;;\-#,##0\ &quot;FRF&quot;"/>
    <numFmt numFmtId="189" formatCode="#,##0\ &quot;FRF&quot;;[Red]\-#,##0\ &quot;FRF&quot;"/>
    <numFmt numFmtId="190" formatCode="#,##0.00\ &quot;FRF&quot;;\-#,##0.00\ &quot;FRF&quot;"/>
    <numFmt numFmtId="191" formatCode="#,##0.00\ &quot;FRF&quot;;[Red]\-#,##0.00\ &quot;FRF&quot;"/>
    <numFmt numFmtId="192" formatCode="_-* #,##0\ &quot;FRF&quot;_-;\-* #,##0\ &quot;FRF&quot;_-;_-* &quot;-&quot;\ &quot;FRF&quot;_-;_-@_-"/>
    <numFmt numFmtId="193" formatCode="_-* #,##0\ _F_R_F_-;\-* #,##0\ _F_R_F_-;_-* &quot;-&quot;\ _F_R_F_-;_-@_-"/>
    <numFmt numFmtId="194" formatCode="_-* #,##0.00\ &quot;FRF&quot;_-;\-* #,##0.00\ &quot;FRF&quot;_-;_-* &quot;-&quot;??\ &quot;FRF&quot;_-;_-@_-"/>
    <numFmt numFmtId="195" formatCode="_-* #,##0.00\ _F_R_F_-;\-* #,##0.00\ _F_R_F_-;_-* &quot;-&quot;??\ _F_R_F_-;_-@_-"/>
    <numFmt numFmtId="196" formatCode="#,##0&quot; F&quot;;\-#,##0&quot; F&quot;"/>
    <numFmt numFmtId="197" formatCode="#,##0&quot; F&quot;;[Red]\-#,##0&quot; F&quot;"/>
    <numFmt numFmtId="198" formatCode="#,##0.00&quot; F&quot;;\-#,##0.00&quot; F&quot;"/>
    <numFmt numFmtId="199" formatCode="#,##0.00&quot; F&quot;;[Red]\-#,##0.00&quot; F&quot;"/>
    <numFmt numFmtId="200" formatCode="0.0%"/>
    <numFmt numFmtId="201" formatCode="#,##0.0000"/>
    <numFmt numFmtId="202" formatCode="#,##0.0"/>
    <numFmt numFmtId="203" formatCode="###,##0.0000"/>
    <numFmt numFmtId="204" formatCode="0.0"/>
    <numFmt numFmtId="205" formatCode="0.00000"/>
    <numFmt numFmtId="206" formatCode="0.0000"/>
    <numFmt numFmtId="207" formatCode="0.000"/>
  </numFmts>
  <fonts count="6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u val="single"/>
      <sz val="8"/>
      <name val="Arial"/>
      <family val="2"/>
    </font>
    <font>
      <sz val="8"/>
      <color indexed="62"/>
      <name val="Arial"/>
      <family val="2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u val="single"/>
      <sz val="8"/>
      <name val="Arial"/>
      <family val="2"/>
    </font>
    <font>
      <b/>
      <sz val="9"/>
      <name val="Arial"/>
      <family val="2"/>
    </font>
    <font>
      <b/>
      <i/>
      <sz val="9"/>
      <color indexed="9"/>
      <name val="Arial"/>
      <family val="2"/>
    </font>
    <font>
      <i/>
      <vertAlign val="superscript"/>
      <sz val="8"/>
      <name val="Arial"/>
      <family val="2"/>
    </font>
    <font>
      <sz val="9"/>
      <name val="Arial"/>
      <family val="2"/>
    </font>
    <font>
      <b/>
      <i/>
      <vertAlign val="superscript"/>
      <sz val="8"/>
      <color indexed="3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30"/>
      <name val="Arial"/>
      <family val="2"/>
    </font>
    <font>
      <b/>
      <sz val="8"/>
      <color indexed="30"/>
      <name val="Arial"/>
      <family val="2"/>
    </font>
    <font>
      <b/>
      <i/>
      <sz val="8"/>
      <color indexed="30"/>
      <name val="Arial"/>
      <family val="2"/>
    </font>
    <font>
      <sz val="10"/>
      <color indexed="30"/>
      <name val="Arial"/>
      <family val="2"/>
    </font>
    <font>
      <b/>
      <i/>
      <sz val="9"/>
      <color indexed="30"/>
      <name val="Arial"/>
      <family val="2"/>
    </font>
    <font>
      <b/>
      <sz val="9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6BA2"/>
      <name val="Arial"/>
      <family val="2"/>
    </font>
    <font>
      <b/>
      <sz val="8"/>
      <color rgb="FF006BA2"/>
      <name val="Arial"/>
      <family val="2"/>
    </font>
    <font>
      <b/>
      <i/>
      <sz val="8"/>
      <color rgb="FF006BA2"/>
      <name val="Arial"/>
      <family val="2"/>
    </font>
    <font>
      <sz val="10"/>
      <color rgb="FF006BA2"/>
      <name val="Arial"/>
      <family val="2"/>
    </font>
    <font>
      <b/>
      <i/>
      <sz val="9"/>
      <color rgb="FF006BA2"/>
      <name val="Arial"/>
      <family val="2"/>
    </font>
    <font>
      <b/>
      <sz val="9"/>
      <color rgb="FF006BA2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33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/>
    </xf>
    <xf numFmtId="202" fontId="6" fillId="0" borderId="10" xfId="0" applyNumberFormat="1" applyFont="1" applyBorder="1" applyAlignment="1">
      <alignment/>
    </xf>
    <xf numFmtId="202" fontId="6" fillId="0" borderId="0" xfId="0" applyNumberFormat="1" applyFont="1" applyBorder="1" applyAlignment="1">
      <alignment/>
    </xf>
    <xf numFmtId="202" fontId="4" fillId="0" borderId="0" xfId="0" applyNumberFormat="1" applyFont="1" applyBorder="1" applyAlignment="1">
      <alignment/>
    </xf>
    <xf numFmtId="202" fontId="4" fillId="0" borderId="10" xfId="0" applyNumberFormat="1" applyFont="1" applyBorder="1" applyAlignment="1">
      <alignment/>
    </xf>
    <xf numFmtId="200" fontId="5" fillId="0" borderId="0" xfId="0" applyNumberFormat="1" applyFont="1" applyAlignment="1">
      <alignment/>
    </xf>
    <xf numFmtId="202" fontId="7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202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202" fontId="4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200" fontId="7" fillId="0" borderId="0" xfId="0" applyNumberFormat="1" applyFont="1" applyBorder="1" applyAlignment="1">
      <alignment/>
    </xf>
    <xf numFmtId="202" fontId="0" fillId="0" borderId="0" xfId="0" applyNumberFormat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200" fontId="5" fillId="0" borderId="11" xfId="0" applyNumberFormat="1" applyFont="1" applyFill="1" applyBorder="1" applyAlignment="1">
      <alignment/>
    </xf>
    <xf numFmtId="200" fontId="5" fillId="0" borderId="12" xfId="0" applyNumberFormat="1" applyFont="1" applyFill="1" applyBorder="1" applyAlignment="1">
      <alignment/>
    </xf>
    <xf numFmtId="200" fontId="6" fillId="0" borderId="13" xfId="0" applyNumberFormat="1" applyFont="1" applyFill="1" applyBorder="1" applyAlignment="1">
      <alignment/>
    </xf>
    <xf numFmtId="0" fontId="12" fillId="0" borderId="0" xfId="0" applyFont="1" applyAlignment="1">
      <alignment/>
    </xf>
    <xf numFmtId="202" fontId="4" fillId="0" borderId="14" xfId="0" applyNumberFormat="1" applyFont="1" applyBorder="1" applyAlignment="1">
      <alignment/>
    </xf>
    <xf numFmtId="200" fontId="6" fillId="0" borderId="0" xfId="0" applyNumberFormat="1" applyFont="1" applyFill="1" applyBorder="1" applyAlignment="1">
      <alignment/>
    </xf>
    <xf numFmtId="200" fontId="5" fillId="0" borderId="12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201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 horizontal="right"/>
    </xf>
    <xf numFmtId="201" fontId="9" fillId="0" borderId="0" xfId="0" applyNumberFormat="1" applyFont="1" applyFill="1" applyBorder="1" applyAlignment="1">
      <alignment/>
    </xf>
    <xf numFmtId="201" fontId="4" fillId="0" borderId="0" xfId="0" applyNumberFormat="1" applyFont="1" applyFill="1" applyBorder="1" applyAlignment="1">
      <alignment/>
    </xf>
    <xf numFmtId="201" fontId="4" fillId="0" borderId="0" xfId="0" applyNumberFormat="1" applyFont="1" applyFill="1" applyAlignment="1">
      <alignment/>
    </xf>
    <xf numFmtId="206" fontId="4" fillId="0" borderId="0" xfId="0" applyNumberFormat="1" applyFont="1" applyFill="1" applyAlignment="1">
      <alignment/>
    </xf>
    <xf numFmtId="200" fontId="5" fillId="0" borderId="0" xfId="0" applyNumberFormat="1" applyFont="1" applyFill="1" applyBorder="1" applyAlignment="1">
      <alignment/>
    </xf>
    <xf numFmtId="200" fontId="6" fillId="0" borderId="0" xfId="0" applyNumberFormat="1" applyFont="1" applyFill="1" applyBorder="1" applyAlignment="1">
      <alignment/>
    </xf>
    <xf numFmtId="200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200" fontId="5" fillId="0" borderId="13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Border="1" applyAlignment="1">
      <alignment/>
    </xf>
    <xf numFmtId="202" fontId="5" fillId="0" borderId="0" xfId="0" applyNumberFormat="1" applyFont="1" applyFill="1" applyBorder="1" applyAlignment="1">
      <alignment/>
    </xf>
    <xf numFmtId="0" fontId="4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centerContinuous"/>
    </xf>
    <xf numFmtId="200" fontId="5" fillId="0" borderId="15" xfId="0" applyNumberFormat="1" applyFont="1" applyFill="1" applyBorder="1" applyAlignment="1">
      <alignment/>
    </xf>
    <xf numFmtId="202" fontId="4" fillId="0" borderId="14" xfId="0" applyNumberFormat="1" applyFont="1" applyFill="1" applyBorder="1" applyAlignment="1">
      <alignment/>
    </xf>
    <xf numFmtId="202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6" xfId="0" applyFont="1" applyFill="1" applyBorder="1" applyAlignment="1">
      <alignment/>
    </xf>
    <xf numFmtId="202" fontId="6" fillId="0" borderId="14" xfId="0" applyNumberFormat="1" applyFont="1" applyBorder="1" applyAlignment="1">
      <alignment/>
    </xf>
    <xf numFmtId="202" fontId="4" fillId="0" borderId="17" xfId="0" applyNumberFormat="1" applyFont="1" applyFill="1" applyBorder="1" applyAlignment="1">
      <alignment horizontal="right"/>
    </xf>
    <xf numFmtId="202" fontId="4" fillId="0" borderId="17" xfId="0" applyNumberFormat="1" applyFont="1" applyFill="1" applyBorder="1" applyAlignment="1">
      <alignment/>
    </xf>
    <xf numFmtId="200" fontId="5" fillId="0" borderId="17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33" borderId="18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0" fontId="5" fillId="33" borderId="17" xfId="0" applyFont="1" applyFill="1" applyBorder="1" applyAlignment="1">
      <alignment horizontal="left"/>
    </xf>
    <xf numFmtId="202" fontId="4" fillId="0" borderId="17" xfId="0" applyNumberFormat="1" applyFont="1" applyBorder="1" applyAlignment="1">
      <alignment/>
    </xf>
    <xf numFmtId="202" fontId="4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202" fontId="4" fillId="0" borderId="21" xfId="0" applyNumberFormat="1" applyFont="1" applyBorder="1" applyAlignment="1">
      <alignment/>
    </xf>
    <xf numFmtId="202" fontId="4" fillId="0" borderId="22" xfId="0" applyNumberFormat="1" applyFont="1" applyBorder="1" applyAlignment="1">
      <alignment/>
    </xf>
    <xf numFmtId="0" fontId="4" fillId="0" borderId="23" xfId="0" applyFont="1" applyBorder="1" applyAlignment="1">
      <alignment/>
    </xf>
    <xf numFmtId="202" fontId="4" fillId="0" borderId="24" xfId="0" applyNumberFormat="1" applyFont="1" applyBorder="1" applyAlignment="1">
      <alignment/>
    </xf>
    <xf numFmtId="0" fontId="4" fillId="0" borderId="25" xfId="0" applyFont="1" applyBorder="1" applyAlignment="1">
      <alignment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200" fontId="5" fillId="0" borderId="18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202" fontId="4" fillId="0" borderId="18" xfId="0" applyNumberFormat="1" applyFont="1" applyBorder="1" applyAlignment="1">
      <alignment/>
    </xf>
    <xf numFmtId="202" fontId="4" fillId="0" borderId="27" xfId="0" applyNumberFormat="1" applyFont="1" applyBorder="1" applyAlignment="1">
      <alignment/>
    </xf>
    <xf numFmtId="0" fontId="4" fillId="0" borderId="28" xfId="0" applyFont="1" applyBorder="1" applyAlignment="1">
      <alignment/>
    </xf>
    <xf numFmtId="202" fontId="4" fillId="0" borderId="29" xfId="0" applyNumberFormat="1" applyFont="1" applyBorder="1" applyAlignment="1">
      <alignment/>
    </xf>
    <xf numFmtId="202" fontId="4" fillId="0" borderId="30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1" xfId="0" applyFont="1" applyBorder="1" applyAlignment="1">
      <alignment/>
    </xf>
    <xf numFmtId="202" fontId="4" fillId="0" borderId="0" xfId="0" applyNumberFormat="1" applyFont="1" applyFill="1" applyBorder="1" applyAlignment="1">
      <alignment/>
    </xf>
    <xf numFmtId="200" fontId="5" fillId="0" borderId="26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202" fontId="4" fillId="0" borderId="18" xfId="0" applyNumberFormat="1" applyFont="1" applyFill="1" applyBorder="1" applyAlignment="1">
      <alignment horizontal="right"/>
    </xf>
    <xf numFmtId="0" fontId="4" fillId="0" borderId="28" xfId="0" applyFont="1" applyFill="1" applyBorder="1" applyAlignment="1">
      <alignment/>
    </xf>
    <xf numFmtId="0" fontId="4" fillId="0" borderId="32" xfId="0" applyFont="1" applyFill="1" applyBorder="1" applyAlignment="1">
      <alignment horizontal="center"/>
    </xf>
    <xf numFmtId="202" fontId="4" fillId="0" borderId="32" xfId="0" applyNumberFormat="1" applyFont="1" applyFill="1" applyBorder="1" applyAlignment="1">
      <alignment/>
    </xf>
    <xf numFmtId="202" fontId="4" fillId="0" borderId="18" xfId="0" applyNumberFormat="1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202" fontId="4" fillId="0" borderId="21" xfId="0" applyNumberFormat="1" applyFont="1" applyFill="1" applyBorder="1" applyAlignment="1">
      <alignment/>
    </xf>
    <xf numFmtId="202" fontId="4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5" fillId="33" borderId="21" xfId="0" applyFont="1" applyFill="1" applyBorder="1" applyAlignment="1">
      <alignment/>
    </xf>
    <xf numFmtId="0" fontId="6" fillId="0" borderId="13" xfId="0" applyFont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202" fontId="5" fillId="0" borderId="33" xfId="0" applyNumberFormat="1" applyFont="1" applyBorder="1" applyAlignment="1">
      <alignment/>
    </xf>
    <xf numFmtId="200" fontId="5" fillId="0" borderId="34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202" fontId="6" fillId="0" borderId="13" xfId="0" applyNumberFormat="1" applyFont="1" applyBorder="1" applyAlignment="1">
      <alignment/>
    </xf>
    <xf numFmtId="0" fontId="4" fillId="0" borderId="13" xfId="0" applyFont="1" applyBorder="1" applyAlignment="1">
      <alignment/>
    </xf>
    <xf numFmtId="202" fontId="6" fillId="0" borderId="26" xfId="0" applyNumberFormat="1" applyFont="1" applyFill="1" applyBorder="1" applyAlignment="1">
      <alignment/>
    </xf>
    <xf numFmtId="200" fontId="6" fillId="0" borderId="26" xfId="0" applyNumberFormat="1" applyFont="1" applyFill="1" applyBorder="1" applyAlignment="1">
      <alignment/>
    </xf>
    <xf numFmtId="202" fontId="6" fillId="0" borderId="26" xfId="0" applyNumberFormat="1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13" fillId="0" borderId="26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4" fillId="0" borderId="29" xfId="0" applyFont="1" applyFill="1" applyBorder="1" applyAlignment="1">
      <alignment horizontal="center"/>
    </xf>
    <xf numFmtId="202" fontId="4" fillId="0" borderId="29" xfId="0" applyNumberFormat="1" applyFont="1" applyFill="1" applyBorder="1" applyAlignment="1">
      <alignment/>
    </xf>
    <xf numFmtId="0" fontId="5" fillId="33" borderId="29" xfId="0" applyFont="1" applyFill="1" applyBorder="1" applyAlignment="1">
      <alignment/>
    </xf>
    <xf numFmtId="202" fontId="4" fillId="0" borderId="32" xfId="0" applyNumberFormat="1" applyFont="1" applyFill="1" applyBorder="1" applyAlignment="1">
      <alignment/>
    </xf>
    <xf numFmtId="202" fontId="16" fillId="0" borderId="35" xfId="0" applyNumberFormat="1" applyFont="1" applyFill="1" applyBorder="1" applyAlignment="1">
      <alignment horizontal="right"/>
    </xf>
    <xf numFmtId="0" fontId="0" fillId="0" borderId="17" xfId="0" applyBorder="1" applyAlignment="1">
      <alignment/>
    </xf>
    <xf numFmtId="0" fontId="5" fillId="33" borderId="0" xfId="0" applyFont="1" applyFill="1" applyAlignment="1">
      <alignment/>
    </xf>
    <xf numFmtId="0" fontId="5" fillId="33" borderId="34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5" fillId="33" borderId="0" xfId="0" applyFont="1" applyFill="1" applyBorder="1" applyAlignment="1">
      <alignment/>
    </xf>
    <xf numFmtId="0" fontId="5" fillId="33" borderId="26" xfId="0" applyFont="1" applyFill="1" applyBorder="1" applyAlignment="1">
      <alignment/>
    </xf>
    <xf numFmtId="0" fontId="6" fillId="0" borderId="17" xfId="0" applyFont="1" applyFill="1" applyBorder="1" applyAlignment="1">
      <alignment horizontal="right"/>
    </xf>
    <xf numFmtId="0" fontId="5" fillId="33" borderId="32" xfId="0" applyFont="1" applyFill="1" applyBorder="1" applyAlignment="1">
      <alignment/>
    </xf>
    <xf numFmtId="0" fontId="5" fillId="33" borderId="0" xfId="0" applyFont="1" applyFill="1" applyAlignment="1">
      <alignment/>
    </xf>
    <xf numFmtId="0" fontId="14" fillId="34" borderId="17" xfId="0" applyFont="1" applyFill="1" applyBorder="1" applyAlignment="1">
      <alignment/>
    </xf>
    <xf numFmtId="202" fontId="4" fillId="0" borderId="0" xfId="0" applyNumberFormat="1" applyFont="1" applyAlignment="1">
      <alignment/>
    </xf>
    <xf numFmtId="202" fontId="4" fillId="0" borderId="14" xfId="0" applyNumberFormat="1" applyFont="1" applyBorder="1" applyAlignment="1">
      <alignment/>
    </xf>
    <xf numFmtId="202" fontId="4" fillId="0" borderId="26" xfId="0" applyNumberFormat="1" applyFont="1" applyBorder="1" applyAlignment="1">
      <alignment/>
    </xf>
    <xf numFmtId="202" fontId="6" fillId="0" borderId="17" xfId="0" applyNumberFormat="1" applyFont="1" applyFill="1" applyBorder="1" applyAlignment="1">
      <alignment/>
    </xf>
    <xf numFmtId="202" fontId="6" fillId="0" borderId="17" xfId="0" applyNumberFormat="1" applyFont="1" applyFill="1" applyBorder="1" applyAlignment="1">
      <alignment/>
    </xf>
    <xf numFmtId="202" fontId="4" fillId="0" borderId="0" xfId="0" applyNumberFormat="1" applyFont="1" applyAlignment="1">
      <alignment/>
    </xf>
    <xf numFmtId="202" fontId="6" fillId="0" borderId="17" xfId="0" applyNumberFormat="1" applyFont="1" applyBorder="1" applyAlignment="1">
      <alignment/>
    </xf>
    <xf numFmtId="0" fontId="0" fillId="0" borderId="0" xfId="0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 horizontal="center" vertical="center"/>
    </xf>
    <xf numFmtId="202" fontId="4" fillId="0" borderId="13" xfId="0" applyNumberFormat="1" applyFont="1" applyBorder="1" applyAlignment="1">
      <alignment/>
    </xf>
    <xf numFmtId="202" fontId="6" fillId="0" borderId="19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202" fontId="6" fillId="0" borderId="19" xfId="0" applyNumberFormat="1" applyFont="1" applyFill="1" applyBorder="1" applyAlignment="1">
      <alignment/>
    </xf>
    <xf numFmtId="202" fontId="6" fillId="0" borderId="24" xfId="0" applyNumberFormat="1" applyFont="1" applyBorder="1" applyAlignment="1">
      <alignment/>
    </xf>
    <xf numFmtId="202" fontId="6" fillId="0" borderId="19" xfId="0" applyNumberFormat="1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33" borderId="17" xfId="0" applyFont="1" applyFill="1" applyBorder="1" applyAlignment="1">
      <alignment/>
    </xf>
    <xf numFmtId="200" fontId="5" fillId="0" borderId="0" xfId="0" applyNumberFormat="1" applyFont="1" applyFill="1" applyAlignment="1">
      <alignment/>
    </xf>
    <xf numFmtId="200" fontId="5" fillId="0" borderId="17" xfId="0" applyNumberFormat="1" applyFont="1" applyFill="1" applyBorder="1" applyAlignment="1">
      <alignment/>
    </xf>
    <xf numFmtId="200" fontId="6" fillId="0" borderId="12" xfId="0" applyNumberFormat="1" applyFont="1" applyFill="1" applyBorder="1" applyAlignment="1">
      <alignment/>
    </xf>
    <xf numFmtId="200" fontId="6" fillId="0" borderId="17" xfId="0" applyNumberFormat="1" applyFont="1" applyFill="1" applyBorder="1" applyAlignment="1">
      <alignment/>
    </xf>
    <xf numFmtId="200" fontId="6" fillId="0" borderId="17" xfId="0" applyNumberFormat="1" applyFont="1" applyFill="1" applyBorder="1" applyAlignment="1">
      <alignment/>
    </xf>
    <xf numFmtId="0" fontId="58" fillId="0" borderId="15" xfId="0" applyFont="1" applyFill="1" applyBorder="1" applyAlignment="1">
      <alignment horizontal="center" vertical="center"/>
    </xf>
    <xf numFmtId="0" fontId="58" fillId="0" borderId="36" xfId="0" applyFont="1" applyFill="1" applyBorder="1" applyAlignment="1">
      <alignment horizontal="center" vertical="center"/>
    </xf>
    <xf numFmtId="0" fontId="58" fillId="0" borderId="26" xfId="0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horizontal="center" vertical="center"/>
    </xf>
    <xf numFmtId="0" fontId="58" fillId="0" borderId="0" xfId="0" applyFont="1" applyFill="1" applyBorder="1" applyAlignment="1">
      <alignment horizontal="center" vertical="center"/>
    </xf>
    <xf numFmtId="0" fontId="58" fillId="0" borderId="12" xfId="0" applyFont="1" applyFill="1" applyBorder="1" applyAlignment="1">
      <alignment horizontal="center" vertical="center"/>
    </xf>
    <xf numFmtId="0" fontId="58" fillId="0" borderId="14" xfId="0" applyFont="1" applyFill="1" applyBorder="1" applyAlignment="1">
      <alignment horizontal="center" vertical="center"/>
    </xf>
    <xf numFmtId="0" fontId="58" fillId="0" borderId="13" xfId="0" applyFont="1" applyFill="1" applyBorder="1" applyAlignment="1">
      <alignment horizontal="center" vertical="center"/>
    </xf>
    <xf numFmtId="0" fontId="60" fillId="0" borderId="26" xfId="0" applyFont="1" applyFill="1" applyBorder="1" applyAlignment="1">
      <alignment horizontal="right"/>
    </xf>
    <xf numFmtId="0" fontId="59" fillId="0" borderId="18" xfId="0" applyFont="1" applyFill="1" applyBorder="1" applyAlignment="1">
      <alignment/>
    </xf>
    <xf numFmtId="0" fontId="59" fillId="0" borderId="17" xfId="0" applyFont="1" applyFill="1" applyBorder="1" applyAlignment="1">
      <alignment/>
    </xf>
    <xf numFmtId="0" fontId="59" fillId="0" borderId="21" xfId="0" applyFont="1" applyFill="1" applyBorder="1" applyAlignment="1">
      <alignment/>
    </xf>
    <xf numFmtId="0" fontId="59" fillId="0" borderId="32" xfId="0" applyFont="1" applyFill="1" applyBorder="1" applyAlignment="1">
      <alignment/>
    </xf>
    <xf numFmtId="0" fontId="59" fillId="0" borderId="29" xfId="0" applyFont="1" applyFill="1" applyBorder="1" applyAlignment="1">
      <alignment/>
    </xf>
    <xf numFmtId="0" fontId="59" fillId="0" borderId="17" xfId="0" applyFont="1" applyFill="1" applyBorder="1" applyAlignment="1">
      <alignment horizontal="left"/>
    </xf>
    <xf numFmtId="0" fontId="61" fillId="0" borderId="0" xfId="0" applyFont="1" applyFill="1" applyAlignment="1">
      <alignment/>
    </xf>
    <xf numFmtId="0" fontId="59" fillId="0" borderId="33" xfId="0" applyFont="1" applyFill="1" applyBorder="1" applyAlignment="1">
      <alignment/>
    </xf>
    <xf numFmtId="0" fontId="62" fillId="35" borderId="34" xfId="0" applyFont="1" applyFill="1" applyBorder="1" applyAlignment="1">
      <alignment/>
    </xf>
    <xf numFmtId="0" fontId="58" fillId="0" borderId="11" xfId="0" applyFont="1" applyFill="1" applyBorder="1" applyAlignment="1">
      <alignment horizontal="center" vertical="center"/>
    </xf>
    <xf numFmtId="0" fontId="63" fillId="0" borderId="37" xfId="0" applyFont="1" applyFill="1" applyBorder="1" applyAlignment="1">
      <alignment/>
    </xf>
    <xf numFmtId="0" fontId="59" fillId="0" borderId="0" xfId="0" applyFont="1" applyFill="1" applyBorder="1" applyAlignment="1">
      <alignment/>
    </xf>
    <xf numFmtId="0" fontId="62" fillId="36" borderId="34" xfId="0" applyFont="1" applyFill="1" applyBorder="1" applyAlignment="1">
      <alignment/>
    </xf>
    <xf numFmtId="0" fontId="62" fillId="36" borderId="15" xfId="0" applyFont="1" applyFill="1" applyBorder="1" applyAlignment="1">
      <alignment/>
    </xf>
    <xf numFmtId="0" fontId="59" fillId="0" borderId="11" xfId="0" applyFont="1" applyFill="1" applyBorder="1" applyAlignment="1">
      <alignment horizontal="left" vertical="center"/>
    </xf>
    <xf numFmtId="0" fontId="59" fillId="0" borderId="15" xfId="0" applyFont="1" applyFill="1" applyBorder="1" applyAlignment="1">
      <alignment horizontal="center" vertical="center" wrapText="1"/>
    </xf>
    <xf numFmtId="0" fontId="59" fillId="0" borderId="11" xfId="0" applyFont="1" applyFill="1" applyBorder="1" applyAlignment="1">
      <alignment horizontal="center" vertical="center" wrapText="1"/>
    </xf>
    <xf numFmtId="0" fontId="59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7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"/>
          <c:y val="0.00625"/>
          <c:w val="0.81775"/>
          <c:h val="0.95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'Equity 1'!$AK$1:$AK$53</c:f>
            </c:strRef>
          </c:cat>
          <c:val>
            <c:numRef>
              <c:f>'Equity 1'!$AL$1:$AL$53</c:f>
            </c:numRef>
          </c:val>
        </c:ser>
        <c:axId val="61984198"/>
        <c:axId val="20986871"/>
      </c:barChart>
      <c:catAx>
        <c:axId val="619841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  <c:max val="0.2"/>
          <c:min val="-0.8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984198"/>
        <c:crossesAt val="1"/>
        <c:crossBetween val="between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0</xdr:rowOff>
    </xdr:from>
    <xdr:to>
      <xdr:col>15</xdr:col>
      <xdr:colOff>85725</xdr:colOff>
      <xdr:row>44</xdr:row>
      <xdr:rowOff>9525</xdr:rowOff>
    </xdr:to>
    <xdr:graphicFrame>
      <xdr:nvGraphicFramePr>
        <xdr:cNvPr id="1" name="Graphique 1"/>
        <xdr:cNvGraphicFramePr/>
      </xdr:nvGraphicFramePr>
      <xdr:xfrm>
        <a:off x="333375" y="161925"/>
        <a:ext cx="11182350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7</xdr:col>
      <xdr:colOff>0</xdr:colOff>
      <xdr:row>3</xdr:row>
      <xdr:rowOff>9525</xdr:rowOff>
    </xdr:to>
    <xdr:sp>
      <xdr:nvSpPr>
        <xdr:cNvPr id="1" name="Rectangle 7"/>
        <xdr:cNvSpPr>
          <a:spLocks/>
        </xdr:cNvSpPr>
      </xdr:nvSpPr>
      <xdr:spPr>
        <a:xfrm>
          <a:off x="447675" y="152400"/>
          <a:ext cx="4886325" cy="3143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9525</xdr:colOff>
      <xdr:row>0</xdr:row>
      <xdr:rowOff>152400</xdr:rowOff>
    </xdr:from>
    <xdr:to>
      <xdr:col>15</xdr:col>
      <xdr:colOff>9525</xdr:colOff>
      <xdr:row>3</xdr:row>
      <xdr:rowOff>0</xdr:rowOff>
    </xdr:to>
    <xdr:sp>
      <xdr:nvSpPr>
        <xdr:cNvPr id="2" name="Rectangle 8"/>
        <xdr:cNvSpPr>
          <a:spLocks/>
        </xdr:cNvSpPr>
      </xdr:nvSpPr>
      <xdr:spPr>
        <a:xfrm>
          <a:off x="5791200" y="152400"/>
          <a:ext cx="4095750" cy="3048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7" sqref="C37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163"/>
  <sheetViews>
    <sheetView tabSelected="1" zoomScalePageLayoutView="0" workbookViewId="0" topLeftCell="A1">
      <selection activeCell="A1" sqref="A1"/>
    </sheetView>
  </sheetViews>
  <sheetFormatPr defaultColWidth="6.7109375" defaultRowHeight="12" customHeight="1"/>
  <cols>
    <col min="1" max="1" width="6.7109375" style="21" customWidth="1"/>
    <col min="2" max="2" width="25.7109375" style="21" customWidth="1"/>
    <col min="3" max="3" width="6.7109375" style="78" customWidth="1"/>
    <col min="4" max="4" width="13.7109375" style="21" customWidth="1"/>
    <col min="5" max="5" width="15.421875" style="21" customWidth="1"/>
    <col min="6" max="6" width="2.28125" style="21" customWidth="1"/>
    <col min="7" max="7" width="9.421875" style="21" customWidth="1"/>
    <col min="8" max="8" width="11.140625" style="66" hidden="1" customWidth="1"/>
    <col min="9" max="9" width="9.421875" style="66" hidden="1" customWidth="1"/>
    <col min="10" max="10" width="6.7109375" style="0" customWidth="1"/>
    <col min="11" max="11" width="26.7109375" style="0" customWidth="1"/>
    <col min="12" max="12" width="11.57421875" style="0" customWidth="1"/>
    <col min="13" max="13" width="12.140625" style="0" customWidth="1"/>
    <col min="14" max="14" width="2.140625" style="0" customWidth="1"/>
    <col min="15" max="15" width="8.8515625" style="0" customWidth="1"/>
    <col min="16" max="16" width="9.57421875" style="0" customWidth="1"/>
    <col min="17" max="18" width="6.7109375" style="0" hidden="1" customWidth="1"/>
    <col min="19" max="19" width="6.7109375" style="21" hidden="1" customWidth="1"/>
    <col min="20" max="20" width="21.57421875" style="21" customWidth="1"/>
    <col min="21" max="21" width="20.7109375" style="21" customWidth="1"/>
    <col min="22" max="22" width="11.7109375" style="0" customWidth="1"/>
    <col min="23" max="26" width="6.7109375" style="0" customWidth="1"/>
    <col min="27" max="27" width="0" style="0" hidden="1" customWidth="1"/>
    <col min="28" max="28" width="28.00390625" style="0" hidden="1" customWidth="1"/>
    <col min="29" max="29" width="16.28125" style="0" hidden="1" customWidth="1"/>
    <col min="30" max="32" width="0" style="0" hidden="1" customWidth="1"/>
    <col min="33" max="33" width="24.8515625" style="0" hidden="1" customWidth="1"/>
    <col min="34" max="34" width="15.8515625" style="0" hidden="1" customWidth="1"/>
    <col min="35" max="36" width="0" style="0" hidden="1" customWidth="1"/>
    <col min="37" max="37" width="25.7109375" style="0" hidden="1" customWidth="1"/>
    <col min="38" max="38" width="9.421875" style="0" hidden="1" customWidth="1"/>
  </cols>
  <sheetData>
    <row r="1" spans="1:38" ht="12" customHeight="1">
      <c r="A1" s="65"/>
      <c r="H1" s="65"/>
      <c r="I1" s="65"/>
      <c r="J1" s="21"/>
      <c r="AA1">
        <v>1</v>
      </c>
      <c r="AB1" s="136" t="s">
        <v>104</v>
      </c>
      <c r="AC1" s="147">
        <v>9208934.1</v>
      </c>
      <c r="AF1">
        <v>1</v>
      </c>
      <c r="AG1" s="136" t="s">
        <v>104</v>
      </c>
      <c r="AH1" s="147">
        <v>15650832.5</v>
      </c>
      <c r="AK1" s="136" t="s">
        <v>81</v>
      </c>
      <c r="AL1" s="166">
        <v>-0.7289863333590787</v>
      </c>
    </row>
    <row r="2" spans="1:38" ht="12" customHeight="1">
      <c r="A2" s="20"/>
      <c r="B2" s="200" t="s">
        <v>107</v>
      </c>
      <c r="C2" s="200"/>
      <c r="D2" s="200"/>
      <c r="E2" s="200"/>
      <c r="F2" s="200"/>
      <c r="G2" s="200"/>
      <c r="H2" s="65"/>
      <c r="I2" s="65"/>
      <c r="J2" s="21"/>
      <c r="K2" s="200" t="s">
        <v>107</v>
      </c>
      <c r="L2" s="200"/>
      <c r="M2" s="200"/>
      <c r="N2" s="200"/>
      <c r="O2" s="200"/>
      <c r="P2" s="21"/>
      <c r="Q2" s="21"/>
      <c r="R2" s="21"/>
      <c r="AA2">
        <v>2</v>
      </c>
      <c r="AB2" s="145" t="s">
        <v>93</v>
      </c>
      <c r="AC2" s="152">
        <v>3115803.731025007</v>
      </c>
      <c r="AF2">
        <v>2</v>
      </c>
      <c r="AG2" s="145" t="s">
        <v>93</v>
      </c>
      <c r="AH2" s="152">
        <v>4330921.864297543</v>
      </c>
      <c r="AK2" s="136" t="s">
        <v>2</v>
      </c>
      <c r="AL2" s="166">
        <v>-0.6773558093204912</v>
      </c>
    </row>
    <row r="3" spans="1:38" ht="12" customHeight="1">
      <c r="A3" s="20"/>
      <c r="B3" s="200"/>
      <c r="C3" s="200"/>
      <c r="D3" s="200"/>
      <c r="E3" s="200"/>
      <c r="F3" s="200"/>
      <c r="G3" s="200"/>
      <c r="H3" s="65"/>
      <c r="I3" s="65"/>
      <c r="J3" s="21"/>
      <c r="K3" s="200"/>
      <c r="L3" s="200"/>
      <c r="M3" s="200"/>
      <c r="N3" s="200"/>
      <c r="O3" s="200"/>
      <c r="P3" s="45"/>
      <c r="Q3" s="45"/>
      <c r="R3" s="45"/>
      <c r="AA3">
        <v>3</v>
      </c>
      <c r="AB3" s="136" t="s">
        <v>97</v>
      </c>
      <c r="AC3" s="147">
        <v>2396344.33</v>
      </c>
      <c r="AF3">
        <v>3</v>
      </c>
      <c r="AG3" s="136" t="s">
        <v>103</v>
      </c>
      <c r="AH3" s="147">
        <v>4222679.824561403</v>
      </c>
      <c r="AK3" s="141" t="s">
        <v>46</v>
      </c>
      <c r="AL3" s="42">
        <v>-0.6567606582305747</v>
      </c>
    </row>
    <row r="4" spans="1:38" ht="12" customHeight="1">
      <c r="A4" s="20"/>
      <c r="B4" s="53"/>
      <c r="C4" s="79"/>
      <c r="D4" s="53"/>
      <c r="E4" s="53"/>
      <c r="H4" s="65"/>
      <c r="I4" s="65"/>
      <c r="J4" s="21"/>
      <c r="K4" s="45"/>
      <c r="L4" s="45"/>
      <c r="M4" s="45"/>
      <c r="N4" s="45"/>
      <c r="O4" s="45"/>
      <c r="P4" s="45"/>
      <c r="Q4" s="45"/>
      <c r="R4" s="45"/>
      <c r="AA4">
        <v>4</v>
      </c>
      <c r="AB4" s="136" t="s">
        <v>103</v>
      </c>
      <c r="AC4" s="147">
        <v>2101745.8548139893</v>
      </c>
      <c r="AF4">
        <v>4</v>
      </c>
      <c r="AG4" s="136" t="s">
        <v>97</v>
      </c>
      <c r="AH4" s="147">
        <v>4013650.32</v>
      </c>
      <c r="AK4" s="136" t="s">
        <v>35</v>
      </c>
      <c r="AL4" s="166">
        <v>-0.6560937999516432</v>
      </c>
    </row>
    <row r="5" spans="1:38" ht="12" customHeight="1">
      <c r="A5" s="20"/>
      <c r="B5" s="20"/>
      <c r="C5" s="79"/>
      <c r="H5" s="65"/>
      <c r="I5" s="65"/>
      <c r="J5" s="21"/>
      <c r="AA5">
        <v>5</v>
      </c>
      <c r="AB5" s="136" t="s">
        <v>5</v>
      </c>
      <c r="AC5" s="147">
        <v>1868152.9659173314</v>
      </c>
      <c r="AF5">
        <v>5</v>
      </c>
      <c r="AG5" s="136" t="s">
        <v>5</v>
      </c>
      <c r="AH5" s="147">
        <v>3851705.8655453827</v>
      </c>
      <c r="AK5" s="136" t="s">
        <v>80</v>
      </c>
      <c r="AL5" s="166">
        <v>-0.6442171435801857</v>
      </c>
    </row>
    <row r="6" spans="1:38" ht="12" customHeight="1">
      <c r="A6" s="20"/>
      <c r="B6" s="114"/>
      <c r="C6" s="84"/>
      <c r="D6" s="199" t="s">
        <v>79</v>
      </c>
      <c r="E6" s="199"/>
      <c r="F6" s="199"/>
      <c r="G6" s="20"/>
      <c r="H6" s="65"/>
      <c r="I6" s="20"/>
      <c r="J6" s="20"/>
      <c r="L6" s="201" t="s">
        <v>6</v>
      </c>
      <c r="M6" s="201"/>
      <c r="N6" s="201"/>
      <c r="O6" s="107"/>
      <c r="P6" s="1"/>
      <c r="Q6" s="1"/>
      <c r="R6" s="1"/>
      <c r="S6" s="20"/>
      <c r="AA6">
        <v>6</v>
      </c>
      <c r="AB6" s="136" t="s">
        <v>34</v>
      </c>
      <c r="AC6" s="147">
        <v>1425354.0246225998</v>
      </c>
      <c r="AF6">
        <v>6</v>
      </c>
      <c r="AG6" s="136" t="s">
        <v>34</v>
      </c>
      <c r="AH6" s="147">
        <v>3694347.9689489463</v>
      </c>
      <c r="AK6" s="136" t="s">
        <v>40</v>
      </c>
      <c r="AL6" s="166">
        <v>-0.638405668022762</v>
      </c>
    </row>
    <row r="7" spans="1:38" s="111" customFormat="1" ht="12" customHeight="1">
      <c r="A7" s="108"/>
      <c r="B7" s="171"/>
      <c r="C7" s="190"/>
      <c r="D7" s="172"/>
      <c r="E7" s="172"/>
      <c r="F7" s="173"/>
      <c r="G7" s="196" t="s">
        <v>95</v>
      </c>
      <c r="H7" s="127" t="s">
        <v>8</v>
      </c>
      <c r="I7" s="127" t="s">
        <v>8</v>
      </c>
      <c r="J7" s="109"/>
      <c r="K7" s="171"/>
      <c r="L7" s="172"/>
      <c r="M7" s="172"/>
      <c r="N7" s="173"/>
      <c r="O7" s="196" t="s">
        <v>108</v>
      </c>
      <c r="P7" s="196" t="s">
        <v>109</v>
      </c>
      <c r="Q7" s="109"/>
      <c r="R7" s="109"/>
      <c r="S7" s="108"/>
      <c r="T7" s="110"/>
      <c r="U7" s="110"/>
      <c r="AA7" s="154">
        <v>7</v>
      </c>
      <c r="AB7" s="136" t="s">
        <v>18</v>
      </c>
      <c r="AC7" s="147">
        <v>1328768.4734085102</v>
      </c>
      <c r="AF7" s="154">
        <v>7</v>
      </c>
      <c r="AG7" s="136" t="s">
        <v>18</v>
      </c>
      <c r="AH7" s="147">
        <v>2654416.061764178</v>
      </c>
      <c r="AK7" s="136" t="s">
        <v>34</v>
      </c>
      <c r="AL7" s="166">
        <v>-0.614179812891822</v>
      </c>
    </row>
    <row r="8" spans="1:38" s="111" customFormat="1" ht="12" customHeight="1">
      <c r="A8" s="108"/>
      <c r="B8" s="195" t="s">
        <v>10</v>
      </c>
      <c r="C8" s="174"/>
      <c r="D8" s="175" t="s">
        <v>94</v>
      </c>
      <c r="E8" s="175" t="s">
        <v>87</v>
      </c>
      <c r="F8" s="176"/>
      <c r="G8" s="197"/>
      <c r="H8" s="127">
        <v>2008</v>
      </c>
      <c r="I8" s="127">
        <v>2007</v>
      </c>
      <c r="J8" s="109"/>
      <c r="K8" s="195" t="s">
        <v>10</v>
      </c>
      <c r="L8" s="175" t="s">
        <v>94</v>
      </c>
      <c r="M8" s="175" t="s">
        <v>87</v>
      </c>
      <c r="N8" s="176"/>
      <c r="O8" s="197"/>
      <c r="P8" s="197"/>
      <c r="Q8" s="112"/>
      <c r="R8" s="112"/>
      <c r="S8" s="108"/>
      <c r="T8" s="110"/>
      <c r="U8" s="110"/>
      <c r="AA8" s="154">
        <v>8</v>
      </c>
      <c r="AB8" s="141" t="s">
        <v>11</v>
      </c>
      <c r="AC8" s="8">
        <v>1110579.6293716037</v>
      </c>
      <c r="AF8" s="154">
        <v>8</v>
      </c>
      <c r="AG8" s="136" t="s">
        <v>13</v>
      </c>
      <c r="AH8" s="147">
        <v>2186550.151975684</v>
      </c>
      <c r="AK8" s="136" t="s">
        <v>7</v>
      </c>
      <c r="AL8" s="166">
        <v>-0.6002778888518014</v>
      </c>
    </row>
    <row r="9" spans="1:38" s="111" customFormat="1" ht="24" customHeight="1">
      <c r="A9" s="108"/>
      <c r="B9" s="177"/>
      <c r="C9" s="190"/>
      <c r="D9" s="178"/>
      <c r="E9" s="178"/>
      <c r="F9" s="179"/>
      <c r="G9" s="198"/>
      <c r="H9" s="109"/>
      <c r="I9" s="109"/>
      <c r="J9" s="112"/>
      <c r="K9" s="177"/>
      <c r="L9" s="178"/>
      <c r="M9" s="178"/>
      <c r="N9" s="179"/>
      <c r="O9" s="198"/>
      <c r="P9" s="198"/>
      <c r="Q9" s="112"/>
      <c r="R9" s="112"/>
      <c r="S9" s="108"/>
      <c r="T9" s="113"/>
      <c r="U9" s="113"/>
      <c r="AA9" s="154">
        <v>9</v>
      </c>
      <c r="AB9" s="136" t="s">
        <v>13</v>
      </c>
      <c r="AC9" s="147">
        <v>1033448.5312268576</v>
      </c>
      <c r="AF9" s="154">
        <v>9</v>
      </c>
      <c r="AG9" s="141" t="s">
        <v>11</v>
      </c>
      <c r="AH9" s="8">
        <v>2105197.821637427</v>
      </c>
      <c r="AK9" s="136" t="s">
        <v>33</v>
      </c>
      <c r="AL9" s="166">
        <v>-0.5989325251759514</v>
      </c>
    </row>
    <row r="10" spans="1:38" s="120" customFormat="1" ht="12" customHeight="1">
      <c r="A10" s="109"/>
      <c r="B10" s="109"/>
      <c r="C10" s="109"/>
      <c r="D10" s="109"/>
      <c r="E10" s="109"/>
      <c r="F10" s="109"/>
      <c r="G10" s="118"/>
      <c r="H10" s="109"/>
      <c r="I10" s="109"/>
      <c r="J10" s="112"/>
      <c r="K10" s="109"/>
      <c r="L10" s="109"/>
      <c r="M10" s="109"/>
      <c r="N10" s="109"/>
      <c r="O10" s="118"/>
      <c r="P10" s="112"/>
      <c r="Q10" s="112"/>
      <c r="R10" s="112"/>
      <c r="S10" s="109"/>
      <c r="T10" s="119"/>
      <c r="U10" s="119"/>
      <c r="AA10" s="155">
        <v>10</v>
      </c>
      <c r="AB10" s="136" t="s">
        <v>15</v>
      </c>
      <c r="AC10" s="147">
        <v>948352.2920440295</v>
      </c>
      <c r="AF10" s="155">
        <v>10</v>
      </c>
      <c r="AG10" s="136" t="s">
        <v>80</v>
      </c>
      <c r="AH10" s="147">
        <v>1819100.5074210325</v>
      </c>
      <c r="AK10" s="136" t="s">
        <v>23</v>
      </c>
      <c r="AL10" s="166">
        <v>-0.590213775992857</v>
      </c>
    </row>
    <row r="11" spans="1:38" ht="12" customHeight="1">
      <c r="A11" s="20"/>
      <c r="B11" s="193" t="s">
        <v>14</v>
      </c>
      <c r="C11" s="80"/>
      <c r="D11" s="26"/>
      <c r="E11" s="26"/>
      <c r="F11" s="26"/>
      <c r="G11" s="35"/>
      <c r="H11" s="26"/>
      <c r="I11" s="26"/>
      <c r="J11" s="35"/>
      <c r="K11" s="189" t="s">
        <v>14</v>
      </c>
      <c r="L11" s="25"/>
      <c r="M11" s="26"/>
      <c r="N11" s="26"/>
      <c r="O11" s="117"/>
      <c r="P11" s="35"/>
      <c r="Q11" s="35"/>
      <c r="R11" s="35"/>
      <c r="S11" s="20"/>
      <c r="T11" s="47"/>
      <c r="U11" s="47"/>
      <c r="AB11" s="136" t="s">
        <v>102</v>
      </c>
      <c r="AC11" s="147">
        <v>857306.2558356676</v>
      </c>
      <c r="AG11" s="136" t="s">
        <v>15</v>
      </c>
      <c r="AH11" s="147">
        <v>1781132.6608187133</v>
      </c>
      <c r="AK11" s="136" t="s">
        <v>12</v>
      </c>
      <c r="AL11" s="166">
        <v>-0.5870887603764912</v>
      </c>
    </row>
    <row r="12" spans="1:38" ht="12" customHeight="1">
      <c r="A12" s="20"/>
      <c r="B12" s="181" t="s">
        <v>16</v>
      </c>
      <c r="C12" s="96" t="s">
        <v>8</v>
      </c>
      <c r="D12" s="97">
        <v>132367.21</v>
      </c>
      <c r="E12" s="97">
        <v>257797</v>
      </c>
      <c r="F12" s="134"/>
      <c r="G12" s="85">
        <f aca="true" t="shared" si="0" ref="G12:G22">(D12/E12)-100/100</f>
        <v>-0.4865448007540817</v>
      </c>
      <c r="H12" s="36">
        <v>1</v>
      </c>
      <c r="I12" s="36">
        <v>1</v>
      </c>
      <c r="J12" s="36"/>
      <c r="K12" s="181" t="s">
        <v>16</v>
      </c>
      <c r="L12" s="87">
        <f aca="true" t="shared" si="1" ref="L12:L22">(D12/H12)</f>
        <v>132367.21</v>
      </c>
      <c r="M12" s="88">
        <f aca="true" t="shared" si="2" ref="M12:M22">(E12/I12)</f>
        <v>257797</v>
      </c>
      <c r="N12" s="89"/>
      <c r="O12" s="85">
        <f aca="true" t="shared" si="3" ref="O12:O23">(L12/M12)-100/100</f>
        <v>-0.4865448007540817</v>
      </c>
      <c r="P12" s="85">
        <v>-0.4865448007540817</v>
      </c>
      <c r="Q12" s="42"/>
      <c r="R12" s="42"/>
      <c r="S12" s="20"/>
      <c r="U12" s="48"/>
      <c r="AB12" s="67" t="s">
        <v>27</v>
      </c>
      <c r="AC12" s="87">
        <v>683871.5596330275</v>
      </c>
      <c r="AG12" s="67" t="s">
        <v>40</v>
      </c>
      <c r="AH12" s="88">
        <v>1660096.8902702017</v>
      </c>
      <c r="AK12" s="67" t="s">
        <v>85</v>
      </c>
      <c r="AL12" s="85">
        <v>-0.5870805727455848</v>
      </c>
    </row>
    <row r="13" spans="1:38" ht="12" customHeight="1">
      <c r="A13" s="20"/>
      <c r="B13" s="182" t="s">
        <v>19</v>
      </c>
      <c r="C13" s="81" t="s">
        <v>20</v>
      </c>
      <c r="D13" s="62">
        <v>1912.33</v>
      </c>
      <c r="E13" s="62">
        <v>2731.11</v>
      </c>
      <c r="F13" s="134"/>
      <c r="G13" s="64">
        <f t="shared" si="0"/>
        <v>-0.2997975182251905</v>
      </c>
      <c r="H13" s="36">
        <v>1</v>
      </c>
      <c r="I13" s="36">
        <v>1</v>
      </c>
      <c r="J13" s="36"/>
      <c r="K13" s="182" t="s">
        <v>19</v>
      </c>
      <c r="L13" s="70">
        <f t="shared" si="1"/>
        <v>1912.33</v>
      </c>
      <c r="M13" s="71">
        <f t="shared" si="2"/>
        <v>2731.11</v>
      </c>
      <c r="N13" s="72"/>
      <c r="O13" s="64">
        <f t="shared" si="3"/>
        <v>-0.2997975182251905</v>
      </c>
      <c r="P13" s="64">
        <v>-0.2997975182251905</v>
      </c>
      <c r="Q13" s="42"/>
      <c r="R13" s="42"/>
      <c r="S13" s="20"/>
      <c r="T13" s="48"/>
      <c r="U13" s="48"/>
      <c r="AB13" s="68" t="s">
        <v>80</v>
      </c>
      <c r="AC13" s="70">
        <v>647204.7746449886</v>
      </c>
      <c r="AG13" s="68" t="s">
        <v>98</v>
      </c>
      <c r="AH13" s="71">
        <v>1369711.2696629213</v>
      </c>
      <c r="AK13" s="68" t="s">
        <v>36</v>
      </c>
      <c r="AL13" s="64">
        <v>-0.5806208559327101</v>
      </c>
    </row>
    <row r="14" spans="1:38" ht="12" customHeight="1">
      <c r="A14" s="20"/>
      <c r="B14" s="182" t="s">
        <v>98</v>
      </c>
      <c r="C14" s="81" t="s">
        <v>39</v>
      </c>
      <c r="D14" s="63">
        <v>1373360.07</v>
      </c>
      <c r="E14" s="63">
        <v>2438086.06</v>
      </c>
      <c r="F14" s="134"/>
      <c r="G14" s="64">
        <f>(D14/E14)-100/100</f>
        <v>-0.43670566329393634</v>
      </c>
      <c r="H14" s="37">
        <v>2.32</v>
      </c>
      <c r="I14" s="37">
        <v>1.78</v>
      </c>
      <c r="J14" s="37"/>
      <c r="K14" s="182" t="s">
        <v>98</v>
      </c>
      <c r="L14" s="70">
        <f>(D14/H14)</f>
        <v>591965.5474137932</v>
      </c>
      <c r="M14" s="71">
        <f>(E14/I14)</f>
        <v>1369711.2696629213</v>
      </c>
      <c r="N14" s="72"/>
      <c r="O14" s="64">
        <f>(L14/M14)-100/100</f>
        <v>-0.5678172761479339</v>
      </c>
      <c r="P14" s="64">
        <v>-0.43670566329393634</v>
      </c>
      <c r="Q14" s="42"/>
      <c r="R14" s="42"/>
      <c r="AB14" s="68" t="s">
        <v>40</v>
      </c>
      <c r="AC14" s="70">
        <v>600281.6260547438</v>
      </c>
      <c r="AG14" s="68" t="s">
        <v>27</v>
      </c>
      <c r="AH14" s="71">
        <v>1298315.04082887</v>
      </c>
      <c r="AK14" s="69" t="s">
        <v>0</v>
      </c>
      <c r="AL14" s="64">
        <v>-0.5696030775467796</v>
      </c>
    </row>
    <row r="15" spans="1:38" ht="12" customHeight="1">
      <c r="A15" s="20"/>
      <c r="B15" s="182" t="s">
        <v>21</v>
      </c>
      <c r="C15" s="81" t="s">
        <v>22</v>
      </c>
      <c r="D15" s="63">
        <v>137814.51</v>
      </c>
      <c r="E15" s="63">
        <v>179771.01</v>
      </c>
      <c r="F15" s="134"/>
      <c r="G15" s="64">
        <f>(D15/E15)-100/100</f>
        <v>-0.23338857583322248</v>
      </c>
      <c r="H15" s="36">
        <v>3.4583</v>
      </c>
      <c r="I15" s="36">
        <v>3.15</v>
      </c>
      <c r="J15" s="36"/>
      <c r="K15" s="182" t="s">
        <v>21</v>
      </c>
      <c r="L15" s="70">
        <f t="shared" si="1"/>
        <v>39850.362895064056</v>
      </c>
      <c r="M15" s="71">
        <f t="shared" si="2"/>
        <v>57070.16190476191</v>
      </c>
      <c r="N15" s="72"/>
      <c r="O15" s="64">
        <f>(L15/M15)-100/100</f>
        <v>-0.30173033394287674</v>
      </c>
      <c r="P15" s="64">
        <v>-0.23338857583322248</v>
      </c>
      <c r="Q15" s="42"/>
      <c r="R15" s="42"/>
      <c r="T15" s="48"/>
      <c r="U15" s="47"/>
      <c r="AB15" s="68" t="s">
        <v>98</v>
      </c>
      <c r="AC15" s="70">
        <v>591965.5474137932</v>
      </c>
      <c r="AG15" s="68" t="s">
        <v>102</v>
      </c>
      <c r="AH15" s="71">
        <v>1271047.734225402</v>
      </c>
      <c r="AK15" s="68" t="s">
        <v>98</v>
      </c>
      <c r="AL15" s="64">
        <v>-0.5678172761479339</v>
      </c>
    </row>
    <row r="16" spans="1:38" ht="12" customHeight="1">
      <c r="A16" s="20"/>
      <c r="B16" s="182" t="s">
        <v>1</v>
      </c>
      <c r="C16" s="81" t="s">
        <v>25</v>
      </c>
      <c r="D16" s="63">
        <v>195699232.3</v>
      </c>
      <c r="E16" s="63">
        <v>205670646.1</v>
      </c>
      <c r="F16" s="134"/>
      <c r="G16" s="64">
        <f>(D16/E16)-100/100</f>
        <v>-0.048482435335724716</v>
      </c>
      <c r="H16" s="36">
        <v>2231.05</v>
      </c>
      <c r="I16" s="36">
        <v>2017.25</v>
      </c>
      <c r="J16" s="36"/>
      <c r="K16" s="182" t="s">
        <v>1</v>
      </c>
      <c r="L16" s="70">
        <f t="shared" si="1"/>
        <v>87716.20192286144</v>
      </c>
      <c r="M16" s="71">
        <f t="shared" si="2"/>
        <v>101955.9529557566</v>
      </c>
      <c r="N16" s="72"/>
      <c r="O16" s="64">
        <f>(L16/M16)-100/100</f>
        <v>-0.139665714654979</v>
      </c>
      <c r="P16" s="64">
        <v>-0.048482435335724716</v>
      </c>
      <c r="Q16" s="42"/>
      <c r="R16" s="42"/>
      <c r="T16" s="48"/>
      <c r="U16" s="47"/>
      <c r="AB16" s="68" t="s">
        <v>101</v>
      </c>
      <c r="AC16" s="70">
        <v>563099.5819980493</v>
      </c>
      <c r="AG16" s="68" t="s">
        <v>101</v>
      </c>
      <c r="AH16" s="71">
        <v>1242577.9385964912</v>
      </c>
      <c r="AK16" s="68" t="s">
        <v>50</v>
      </c>
      <c r="AL16" s="64">
        <v>-0.5494943841846648</v>
      </c>
    </row>
    <row r="17" spans="1:38" ht="12" customHeight="1">
      <c r="A17" s="20"/>
      <c r="B17" s="182" t="s">
        <v>28</v>
      </c>
      <c r="C17" s="81" t="s">
        <v>29</v>
      </c>
      <c r="D17" s="63">
        <v>118724.69</v>
      </c>
      <c r="E17" s="63">
        <v>207881.86</v>
      </c>
      <c r="F17" s="134"/>
      <c r="G17" s="64">
        <f>(D17/E17)-100/100</f>
        <v>-0.4288838381569223</v>
      </c>
      <c r="H17" s="36">
        <v>3.1345</v>
      </c>
      <c r="I17" s="36">
        <v>2.996</v>
      </c>
      <c r="J17" s="37"/>
      <c r="K17" s="182" t="s">
        <v>28</v>
      </c>
      <c r="L17" s="70">
        <f t="shared" si="1"/>
        <v>37876.75546339129</v>
      </c>
      <c r="M17" s="71">
        <f t="shared" si="2"/>
        <v>69386.46862483311</v>
      </c>
      <c r="N17" s="72"/>
      <c r="O17" s="64">
        <f>(L17/M17)-100/100</f>
        <v>-0.4541189915833912</v>
      </c>
      <c r="P17" s="64">
        <v>-0.4288838381569223</v>
      </c>
      <c r="Q17" s="42"/>
      <c r="R17" s="42"/>
      <c r="S17" s="20"/>
      <c r="T17" s="48"/>
      <c r="AB17" s="68" t="s">
        <v>24</v>
      </c>
      <c r="AC17" s="70">
        <v>522087.7943430402</v>
      </c>
      <c r="AG17" s="68" t="s">
        <v>36</v>
      </c>
      <c r="AH17" s="71">
        <v>1122606.3329950324</v>
      </c>
      <c r="AK17" s="68" t="s">
        <v>101</v>
      </c>
      <c r="AL17" s="64">
        <v>-0.5468295673798313</v>
      </c>
    </row>
    <row r="18" spans="1:38" ht="12" customHeight="1">
      <c r="A18" s="20"/>
      <c r="B18" s="182" t="s">
        <v>17</v>
      </c>
      <c r="C18" s="81" t="s">
        <v>32</v>
      </c>
      <c r="D18" s="63">
        <v>3220900</v>
      </c>
      <c r="E18" s="63">
        <v>4340886</v>
      </c>
      <c r="F18" s="134"/>
      <c r="G18" s="64">
        <f t="shared" si="0"/>
        <v>-0.25800861851704926</v>
      </c>
      <c r="H18" s="36">
        <v>13.7613</v>
      </c>
      <c r="I18" s="36">
        <v>10.9143</v>
      </c>
      <c r="J18" s="36"/>
      <c r="K18" s="182" t="s">
        <v>17</v>
      </c>
      <c r="L18" s="70">
        <f t="shared" si="1"/>
        <v>234054.92213671672</v>
      </c>
      <c r="M18" s="71">
        <f t="shared" si="2"/>
        <v>397724.63648607786</v>
      </c>
      <c r="N18" s="72"/>
      <c r="O18" s="64">
        <f>(L18/M18)-100/100</f>
        <v>-0.411515152280717</v>
      </c>
      <c r="P18" s="64">
        <v>-0.25800861851704926</v>
      </c>
      <c r="Q18" s="42"/>
      <c r="R18" s="42"/>
      <c r="S18" s="20"/>
      <c r="T18" s="48"/>
      <c r="U18" s="48"/>
      <c r="AB18" s="68" t="s">
        <v>99</v>
      </c>
      <c r="AC18" s="70">
        <v>482699.9786153435</v>
      </c>
      <c r="AG18" s="68" t="s">
        <v>24</v>
      </c>
      <c r="AH18" s="71">
        <v>1072534.678362573</v>
      </c>
      <c r="AK18" s="68" t="s">
        <v>89</v>
      </c>
      <c r="AL18" s="64">
        <v>-0.5334724621937956</v>
      </c>
    </row>
    <row r="19" spans="1:38" ht="12" customHeight="1">
      <c r="A19" s="20"/>
      <c r="B19" s="182" t="s">
        <v>97</v>
      </c>
      <c r="C19" s="81" t="s">
        <v>8</v>
      </c>
      <c r="D19" s="63">
        <v>2396344.33</v>
      </c>
      <c r="E19" s="63">
        <v>4013650.32</v>
      </c>
      <c r="F19" s="134"/>
      <c r="G19" s="64">
        <f t="shared" si="0"/>
        <v>-0.4029513936331155</v>
      </c>
      <c r="H19" s="36">
        <v>1</v>
      </c>
      <c r="I19" s="36">
        <v>1</v>
      </c>
      <c r="J19" s="36"/>
      <c r="K19" s="182" t="s">
        <v>97</v>
      </c>
      <c r="L19" s="70">
        <f t="shared" si="1"/>
        <v>2396344.33</v>
      </c>
      <c r="M19" s="71">
        <f t="shared" si="2"/>
        <v>4013650.32</v>
      </c>
      <c r="N19" s="72"/>
      <c r="O19" s="64">
        <f t="shared" si="3"/>
        <v>-0.4029513936331155</v>
      </c>
      <c r="P19" s="64">
        <v>-0.4029513936331155</v>
      </c>
      <c r="Q19" s="42"/>
      <c r="R19" s="42"/>
      <c r="S19" s="20"/>
      <c r="T19" s="48"/>
      <c r="AB19" s="68" t="s">
        <v>36</v>
      </c>
      <c r="AC19" s="70">
        <v>470797.68305597577</v>
      </c>
      <c r="AG19" s="68" t="s">
        <v>99</v>
      </c>
      <c r="AH19" s="71">
        <v>828185.3227788833</v>
      </c>
      <c r="AK19" s="68" t="s">
        <v>13</v>
      </c>
      <c r="AL19" s="64">
        <v>-0.5273611582642764</v>
      </c>
    </row>
    <row r="20" spans="1:38" ht="12" customHeight="1">
      <c r="A20" s="20"/>
      <c r="B20" s="182" t="s">
        <v>104</v>
      </c>
      <c r="C20" s="81" t="s">
        <v>8</v>
      </c>
      <c r="D20" s="63">
        <v>9208934.1</v>
      </c>
      <c r="E20" s="63">
        <v>15650832.5</v>
      </c>
      <c r="F20" s="134"/>
      <c r="G20" s="64">
        <f t="shared" si="0"/>
        <v>-0.41160100588898385</v>
      </c>
      <c r="H20" s="36">
        <v>1</v>
      </c>
      <c r="I20" s="36">
        <v>1</v>
      </c>
      <c r="J20" s="36"/>
      <c r="K20" s="182" t="s">
        <v>104</v>
      </c>
      <c r="L20" s="70">
        <f t="shared" si="1"/>
        <v>9208934.1</v>
      </c>
      <c r="M20" s="71">
        <f t="shared" si="2"/>
        <v>15650832.5</v>
      </c>
      <c r="N20" s="72"/>
      <c r="O20" s="64">
        <f t="shared" si="3"/>
        <v>-0.41160100588898385</v>
      </c>
      <c r="P20" s="64">
        <v>-0.41160100588898385</v>
      </c>
      <c r="Q20" s="42"/>
      <c r="R20" s="42"/>
      <c r="S20" s="20"/>
      <c r="AB20" s="68" t="s">
        <v>31</v>
      </c>
      <c r="AC20" s="70">
        <v>356710.55518313125</v>
      </c>
      <c r="AG20" s="68" t="s">
        <v>50</v>
      </c>
      <c r="AH20" s="71">
        <v>784518.558070125</v>
      </c>
      <c r="AK20" s="68" t="s">
        <v>5</v>
      </c>
      <c r="AL20" s="64">
        <v>-0.5149803668477135</v>
      </c>
    </row>
    <row r="21" spans="1:38" ht="12" customHeight="1">
      <c r="A21" s="20"/>
      <c r="B21" s="182" t="s">
        <v>26</v>
      </c>
      <c r="C21" s="81" t="s">
        <v>37</v>
      </c>
      <c r="D21" s="63">
        <v>84390049</v>
      </c>
      <c r="E21" s="63">
        <v>106018650</v>
      </c>
      <c r="F21" s="134"/>
      <c r="G21" s="64">
        <f>(D21/E21)-100/100</f>
        <v>-0.2040075118858805</v>
      </c>
      <c r="H21" s="36">
        <v>640.25</v>
      </c>
      <c r="I21" s="36">
        <v>497.95</v>
      </c>
      <c r="J21" s="36"/>
      <c r="K21" s="182" t="s">
        <v>26</v>
      </c>
      <c r="L21" s="70">
        <f t="shared" si="1"/>
        <v>131807.9640765326</v>
      </c>
      <c r="M21" s="71">
        <f t="shared" si="2"/>
        <v>212910.2319509991</v>
      </c>
      <c r="N21" s="72"/>
      <c r="O21" s="64">
        <f>(L21/M21)-100/100</f>
        <v>-0.380922359302732</v>
      </c>
      <c r="P21" s="64">
        <v>-0.2040075118858805</v>
      </c>
      <c r="Q21" s="42"/>
      <c r="R21" s="42"/>
      <c r="AB21" s="68" t="s">
        <v>50</v>
      </c>
      <c r="AC21" s="70">
        <v>353430.01612194045</v>
      </c>
      <c r="AG21" s="68" t="s">
        <v>31</v>
      </c>
      <c r="AH21" s="71">
        <v>663716.0431022522</v>
      </c>
      <c r="AK21" s="68" t="s">
        <v>24</v>
      </c>
      <c r="AL21" s="64">
        <v>-0.5132205933517171</v>
      </c>
    </row>
    <row r="22" spans="1:38" ht="12" customHeight="1">
      <c r="A22" s="20"/>
      <c r="B22" s="184" t="s">
        <v>13</v>
      </c>
      <c r="C22" s="99" t="s">
        <v>41</v>
      </c>
      <c r="D22" s="100">
        <v>1255950</v>
      </c>
      <c r="E22" s="100">
        <v>2158125</v>
      </c>
      <c r="F22" s="134"/>
      <c r="G22" s="29">
        <f t="shared" si="0"/>
        <v>-0.41803649000868814</v>
      </c>
      <c r="H22" s="36">
        <v>1.2153</v>
      </c>
      <c r="I22" s="36">
        <v>0.987</v>
      </c>
      <c r="J22" s="36"/>
      <c r="K22" s="183" t="s">
        <v>13</v>
      </c>
      <c r="L22" s="73">
        <f t="shared" si="1"/>
        <v>1033448.5312268576</v>
      </c>
      <c r="M22" s="74">
        <f t="shared" si="2"/>
        <v>2186550.151975684</v>
      </c>
      <c r="N22" s="75"/>
      <c r="O22" s="29">
        <f t="shared" si="3"/>
        <v>-0.5273611582642764</v>
      </c>
      <c r="P22" s="29">
        <v>-0.41803649000868814</v>
      </c>
      <c r="Q22" s="42"/>
      <c r="R22" s="42"/>
      <c r="AB22" s="106" t="s">
        <v>45</v>
      </c>
      <c r="AC22" s="73">
        <v>264974.4024247434</v>
      </c>
      <c r="AG22" s="106" t="s">
        <v>45</v>
      </c>
      <c r="AH22" s="74">
        <v>539176.6342480028</v>
      </c>
      <c r="AK22" s="106" t="s">
        <v>45</v>
      </c>
      <c r="AL22" s="29">
        <v>-0.5085573342874791</v>
      </c>
    </row>
    <row r="23" spans="1:38" ht="12" customHeight="1">
      <c r="A23" s="20"/>
      <c r="B23" s="191"/>
      <c r="C23" s="84"/>
      <c r="D23" s="94"/>
      <c r="E23" s="94"/>
      <c r="F23" s="26"/>
      <c r="G23" s="95"/>
      <c r="J23" s="21"/>
      <c r="K23" s="180" t="s">
        <v>43</v>
      </c>
      <c r="L23" s="123">
        <f>SUM(L12:L22)</f>
        <v>13896278.255135216</v>
      </c>
      <c r="M23" s="123">
        <f>SUM(M12:M22)</f>
        <v>24320319.80356103</v>
      </c>
      <c r="N23" s="86"/>
      <c r="O23" s="124">
        <f t="shared" si="3"/>
        <v>-0.42861449325594425</v>
      </c>
      <c r="P23" s="95"/>
      <c r="Q23" s="43"/>
      <c r="R23" s="43"/>
      <c r="AB23" s="142" t="s">
        <v>17</v>
      </c>
      <c r="AC23" s="149">
        <v>234054.92213671672</v>
      </c>
      <c r="AG23" s="142" t="s">
        <v>17</v>
      </c>
      <c r="AH23" s="149">
        <v>397724.63648607786</v>
      </c>
      <c r="AK23" s="142" t="s">
        <v>103</v>
      </c>
      <c r="AL23" s="95">
        <v>-0.5022720305268962</v>
      </c>
    </row>
    <row r="24" spans="1:38" ht="12" customHeight="1">
      <c r="A24" s="20"/>
      <c r="B24" s="193" t="s">
        <v>63</v>
      </c>
      <c r="C24" s="80"/>
      <c r="D24" s="94"/>
      <c r="E24" s="94"/>
      <c r="F24" s="26"/>
      <c r="G24" s="46"/>
      <c r="H24" s="36"/>
      <c r="I24" s="36"/>
      <c r="J24" s="36"/>
      <c r="K24" s="189" t="s">
        <v>63</v>
      </c>
      <c r="L24" s="6"/>
      <c r="M24" s="121"/>
      <c r="N24" s="1"/>
      <c r="O24" s="30"/>
      <c r="P24" s="46"/>
      <c r="Q24" s="33"/>
      <c r="R24" s="33"/>
      <c r="T24" s="20"/>
      <c r="U24" s="47" t="s">
        <v>38</v>
      </c>
      <c r="V24" s="20"/>
      <c r="AB24" s="137" t="s">
        <v>49</v>
      </c>
      <c r="AC24" s="9">
        <v>189086.60418168711</v>
      </c>
      <c r="AG24" s="137" t="s">
        <v>85</v>
      </c>
      <c r="AH24" s="158">
        <v>353353.0507361093</v>
      </c>
      <c r="AK24" s="137" t="s">
        <v>18</v>
      </c>
      <c r="AL24" s="46">
        <v>-0.49941213340708</v>
      </c>
    </row>
    <row r="25" spans="1:38" ht="12" customHeight="1">
      <c r="A25" s="20"/>
      <c r="B25" s="181" t="s">
        <v>27</v>
      </c>
      <c r="C25" s="96" t="s">
        <v>64</v>
      </c>
      <c r="D25" s="101">
        <v>969046</v>
      </c>
      <c r="E25" s="101">
        <v>1478651</v>
      </c>
      <c r="F25" s="134"/>
      <c r="G25" s="54">
        <f aca="true" t="shared" si="4" ref="G25:G41">(D25/E25)-100/100</f>
        <v>-0.34464183908170354</v>
      </c>
      <c r="H25" s="36">
        <v>1.417</v>
      </c>
      <c r="I25" s="36">
        <v>1.1389</v>
      </c>
      <c r="J25" s="36"/>
      <c r="K25" s="181" t="s">
        <v>27</v>
      </c>
      <c r="L25" s="87">
        <f aca="true" t="shared" si="5" ref="L25:L42">(D25/H25)</f>
        <v>683871.5596330275</v>
      </c>
      <c r="M25" s="88">
        <f aca="true" t="shared" si="6" ref="M25:M42">(E25/I25)</f>
        <v>1298315.04082887</v>
      </c>
      <c r="N25" s="89"/>
      <c r="O25" s="28">
        <f aca="true" t="shared" si="7" ref="O25:O41">(L25/M25)-100/100</f>
        <v>-0.47326223749481444</v>
      </c>
      <c r="P25" s="54">
        <v>-0.34464183908170354</v>
      </c>
      <c r="Q25" s="42"/>
      <c r="R25" s="42"/>
      <c r="U25" s="49" t="s">
        <v>96</v>
      </c>
      <c r="V25" s="50"/>
      <c r="AB25" s="67" t="s">
        <v>9</v>
      </c>
      <c r="AC25" s="87">
        <v>147436.32976092334</v>
      </c>
      <c r="AG25" s="67" t="s">
        <v>49</v>
      </c>
      <c r="AH25" s="88">
        <v>325290.2630783187</v>
      </c>
      <c r="AK25" s="67" t="s">
        <v>53</v>
      </c>
      <c r="AL25" s="28">
        <v>-0.4941253149795547</v>
      </c>
    </row>
    <row r="26" spans="1:38" ht="12" customHeight="1">
      <c r="A26" s="20"/>
      <c r="B26" s="182" t="s">
        <v>80</v>
      </c>
      <c r="C26" s="81" t="s">
        <v>65</v>
      </c>
      <c r="D26" s="63">
        <v>31447680</v>
      </c>
      <c r="E26" s="63">
        <v>71699846.5</v>
      </c>
      <c r="F26" s="134"/>
      <c r="G26" s="64">
        <f>(D26/E26)-100/100</f>
        <v>-0.561398224192851</v>
      </c>
      <c r="H26" s="36">
        <v>48.59</v>
      </c>
      <c r="I26" s="36">
        <v>39.415</v>
      </c>
      <c r="J26" s="36"/>
      <c r="K26" s="182" t="s">
        <v>80</v>
      </c>
      <c r="L26" s="70">
        <f t="shared" si="5"/>
        <v>647204.7746449886</v>
      </c>
      <c r="M26" s="71">
        <f t="shared" si="6"/>
        <v>1819100.5074210325</v>
      </c>
      <c r="N26" s="72"/>
      <c r="O26" s="64">
        <f>(L26/M26)-100/100</f>
        <v>-0.6442171435801857</v>
      </c>
      <c r="P26" s="64">
        <v>-0.561398224192851</v>
      </c>
      <c r="Q26" s="42"/>
      <c r="R26" s="42"/>
      <c r="T26" s="20"/>
      <c r="V26" s="51" t="s">
        <v>42</v>
      </c>
      <c r="AB26" s="68" t="s">
        <v>85</v>
      </c>
      <c r="AC26" s="70">
        <v>145906.3393285546</v>
      </c>
      <c r="AG26" s="68" t="s">
        <v>12</v>
      </c>
      <c r="AH26" s="71">
        <v>286571.6966646763</v>
      </c>
      <c r="AK26" s="68" t="s">
        <v>59</v>
      </c>
      <c r="AL26" s="64">
        <v>-0.4901693956016381</v>
      </c>
    </row>
    <row r="27" spans="1:38" ht="12" customHeight="1">
      <c r="A27" s="20"/>
      <c r="B27" s="182" t="s">
        <v>49</v>
      </c>
      <c r="C27" s="81" t="s">
        <v>66</v>
      </c>
      <c r="D27" s="63">
        <v>655657.8</v>
      </c>
      <c r="E27" s="63">
        <v>1075734.9</v>
      </c>
      <c r="F27" s="134"/>
      <c r="G27" s="64">
        <f>(D27/E27)-100/100</f>
        <v>-0.3905024369851716</v>
      </c>
      <c r="H27" s="36">
        <v>3.4675</v>
      </c>
      <c r="I27" s="36">
        <v>3.307</v>
      </c>
      <c r="J27" s="36"/>
      <c r="K27" s="182" t="s">
        <v>49</v>
      </c>
      <c r="L27" s="70">
        <f t="shared" si="5"/>
        <v>189086.60418168711</v>
      </c>
      <c r="M27" s="71">
        <f t="shared" si="6"/>
        <v>325290.2630783187</v>
      </c>
      <c r="N27" s="72"/>
      <c r="O27" s="64">
        <f>(L27/M27)-100/100</f>
        <v>-0.41871422036336337</v>
      </c>
      <c r="P27" s="64">
        <v>-0.3905024369851716</v>
      </c>
      <c r="Q27" s="42"/>
      <c r="R27" s="42"/>
      <c r="T27" s="20"/>
      <c r="V27" s="21"/>
      <c r="AB27" s="68" t="s">
        <v>48</v>
      </c>
      <c r="AC27" s="70">
        <v>134802.3888520239</v>
      </c>
      <c r="AG27" s="68" t="s">
        <v>46</v>
      </c>
      <c r="AH27" s="71">
        <v>264960.8187134503</v>
      </c>
      <c r="AK27" s="68" t="s">
        <v>16</v>
      </c>
      <c r="AL27" s="64">
        <v>-0.4865448007540817</v>
      </c>
    </row>
    <row r="28" spans="1:38" ht="12" customHeight="1">
      <c r="A28" s="20"/>
      <c r="B28" s="182" t="s">
        <v>30</v>
      </c>
      <c r="C28" s="81" t="s">
        <v>67</v>
      </c>
      <c r="D28" s="63">
        <v>488812.5</v>
      </c>
      <c r="E28" s="63">
        <v>820651.5</v>
      </c>
      <c r="F28" s="134"/>
      <c r="G28" s="64">
        <f t="shared" si="4"/>
        <v>-0.40436043801784316</v>
      </c>
      <c r="H28" s="36">
        <v>114.05</v>
      </c>
      <c r="I28" s="36">
        <v>108.65</v>
      </c>
      <c r="J28" s="36"/>
      <c r="K28" s="182" t="s">
        <v>30</v>
      </c>
      <c r="L28" s="70">
        <f t="shared" si="5"/>
        <v>4285.949145111793</v>
      </c>
      <c r="M28" s="71">
        <f t="shared" si="6"/>
        <v>7553.166129774505</v>
      </c>
      <c r="N28" s="72"/>
      <c r="O28" s="64">
        <f t="shared" si="7"/>
        <v>-0.4325625742274324</v>
      </c>
      <c r="P28" s="64">
        <v>-0.40436043801784316</v>
      </c>
      <c r="Q28" s="42"/>
      <c r="R28" s="42"/>
      <c r="T28" s="1">
        <v>1</v>
      </c>
      <c r="U28" s="52" t="s">
        <v>104</v>
      </c>
      <c r="V28" s="147">
        <v>9208.9341</v>
      </c>
      <c r="AB28" s="68" t="s">
        <v>16</v>
      </c>
      <c r="AC28" s="70">
        <v>132367.21</v>
      </c>
      <c r="AG28" s="68" t="s">
        <v>16</v>
      </c>
      <c r="AH28" s="71">
        <v>257797</v>
      </c>
      <c r="AK28" s="68" t="s">
        <v>52</v>
      </c>
      <c r="AL28" s="64">
        <v>-0.476849923783633</v>
      </c>
    </row>
    <row r="29" spans="1:38" ht="12" customHeight="1">
      <c r="A29" s="20"/>
      <c r="B29" s="182" t="s">
        <v>18</v>
      </c>
      <c r="C29" s="81" t="s">
        <v>68</v>
      </c>
      <c r="D29" s="63">
        <v>10298752.93</v>
      </c>
      <c r="E29" s="63">
        <v>20697543.8</v>
      </c>
      <c r="F29" s="134"/>
      <c r="G29" s="64">
        <f t="shared" si="4"/>
        <v>-0.5024166621162073</v>
      </c>
      <c r="H29" s="40">
        <v>7.7506</v>
      </c>
      <c r="I29" s="40">
        <v>7.7974</v>
      </c>
      <c r="J29" s="40"/>
      <c r="K29" s="182" t="s">
        <v>18</v>
      </c>
      <c r="L29" s="70">
        <f t="shared" si="5"/>
        <v>1328768.4734085102</v>
      </c>
      <c r="M29" s="71">
        <f t="shared" si="6"/>
        <v>2654416.061764178</v>
      </c>
      <c r="N29" s="72"/>
      <c r="O29" s="64">
        <f t="shared" si="7"/>
        <v>-0.49941213340708</v>
      </c>
      <c r="P29" s="64">
        <v>-0.5024166621162073</v>
      </c>
      <c r="Q29" s="42"/>
      <c r="R29" s="42"/>
      <c r="T29" s="1">
        <v>2</v>
      </c>
      <c r="U29" s="58" t="s">
        <v>93</v>
      </c>
      <c r="V29" s="152">
        <v>3115.80373102501</v>
      </c>
      <c r="AB29" s="68" t="s">
        <v>26</v>
      </c>
      <c r="AC29" s="70">
        <v>131807.9640765326</v>
      </c>
      <c r="AG29" s="68" t="s">
        <v>2</v>
      </c>
      <c r="AH29" s="71">
        <v>236448.3918128655</v>
      </c>
      <c r="AK29" s="68" t="s">
        <v>27</v>
      </c>
      <c r="AL29" s="64">
        <v>-0.47326223749481444</v>
      </c>
    </row>
    <row r="30" spans="1:38" ht="12" customHeight="1">
      <c r="A30" s="20"/>
      <c r="B30" s="182" t="s">
        <v>89</v>
      </c>
      <c r="C30" s="81" t="s">
        <v>69</v>
      </c>
      <c r="D30" s="63">
        <v>1076490532.46</v>
      </c>
      <c r="E30" s="63">
        <v>1988326205.49</v>
      </c>
      <c r="F30" s="134"/>
      <c r="G30" s="64">
        <f t="shared" si="4"/>
        <v>-0.4585946061125763</v>
      </c>
      <c r="H30" s="36">
        <v>10900</v>
      </c>
      <c r="I30" s="36">
        <v>9392.5</v>
      </c>
      <c r="J30" s="36"/>
      <c r="K30" s="182" t="s">
        <v>89</v>
      </c>
      <c r="L30" s="70">
        <f t="shared" si="5"/>
        <v>98760.59930825689</v>
      </c>
      <c r="M30" s="71">
        <f t="shared" si="6"/>
        <v>211692.96837796114</v>
      </c>
      <c r="N30" s="72"/>
      <c r="O30" s="64">
        <f t="shared" si="7"/>
        <v>-0.5334724621937956</v>
      </c>
      <c r="P30" s="64">
        <v>-0.4585946061125763</v>
      </c>
      <c r="Q30" s="42"/>
      <c r="R30" s="42"/>
      <c r="T30" s="1">
        <v>3</v>
      </c>
      <c r="U30" s="52" t="s">
        <v>97</v>
      </c>
      <c r="V30" s="147">
        <v>2396.34433</v>
      </c>
      <c r="AB30" s="68" t="s">
        <v>12</v>
      </c>
      <c r="AC30" s="70">
        <v>118328.67451082364</v>
      </c>
      <c r="AG30" s="68" t="s">
        <v>48</v>
      </c>
      <c r="AH30" s="71">
        <v>235056.37828007273</v>
      </c>
      <c r="AK30" s="68" t="s">
        <v>11</v>
      </c>
      <c r="AL30" s="64">
        <v>-0.4724583039384903</v>
      </c>
    </row>
    <row r="31" spans="1:38" ht="12" customHeight="1">
      <c r="A31" s="20"/>
      <c r="B31" s="182" t="s">
        <v>90</v>
      </c>
      <c r="C31" s="81" t="s">
        <v>72</v>
      </c>
      <c r="D31" s="63">
        <v>8476735.98</v>
      </c>
      <c r="E31" s="63">
        <v>13478835</v>
      </c>
      <c r="F31" s="134"/>
      <c r="G31" s="64">
        <f t="shared" si="4"/>
        <v>-0.3711076676878974</v>
      </c>
      <c r="H31" s="36">
        <v>90.975</v>
      </c>
      <c r="I31" s="36">
        <v>111.715</v>
      </c>
      <c r="J31" s="36"/>
      <c r="K31" s="182" t="s">
        <v>90</v>
      </c>
      <c r="L31" s="70">
        <f>(D31/H31)</f>
        <v>93176.54278647981</v>
      </c>
      <c r="M31" s="71">
        <f>(E31/I31)</f>
        <v>120653.76180459204</v>
      </c>
      <c r="N31" s="72"/>
      <c r="O31" s="64">
        <f t="shared" si="7"/>
        <v>-0.2277361153696449</v>
      </c>
      <c r="P31" s="64">
        <v>-0.3711076676878974</v>
      </c>
      <c r="Q31" s="42"/>
      <c r="R31" s="42"/>
      <c r="T31" s="1">
        <v>4</v>
      </c>
      <c r="U31" s="52" t="s">
        <v>103</v>
      </c>
      <c r="V31" s="147">
        <v>2101.74585481399</v>
      </c>
      <c r="AB31" s="68" t="s">
        <v>52</v>
      </c>
      <c r="AC31" s="70">
        <v>103128.24014955421</v>
      </c>
      <c r="AG31" s="68" t="s">
        <v>26</v>
      </c>
      <c r="AH31" s="71">
        <v>212910.2319509991</v>
      </c>
      <c r="AK31" s="68" t="s">
        <v>15</v>
      </c>
      <c r="AL31" s="64">
        <v>-0.46755662118502106</v>
      </c>
    </row>
    <row r="32" spans="1:38" ht="12" customHeight="1">
      <c r="A32" s="20"/>
      <c r="B32" s="182" t="s">
        <v>36</v>
      </c>
      <c r="C32" s="81" t="s">
        <v>70</v>
      </c>
      <c r="D32" s="63">
        <v>622394537</v>
      </c>
      <c r="E32" s="63">
        <v>1050815658</v>
      </c>
      <c r="F32" s="134"/>
      <c r="G32" s="64">
        <f t="shared" si="4"/>
        <v>-0.40770340424447693</v>
      </c>
      <c r="H32" s="36">
        <v>1322</v>
      </c>
      <c r="I32" s="36">
        <v>936.05</v>
      </c>
      <c r="J32" s="36"/>
      <c r="K32" s="182" t="s">
        <v>36</v>
      </c>
      <c r="L32" s="70">
        <f t="shared" si="5"/>
        <v>470797.68305597577</v>
      </c>
      <c r="M32" s="71">
        <f t="shared" si="6"/>
        <v>1122606.3329950324</v>
      </c>
      <c r="N32" s="72"/>
      <c r="O32" s="64">
        <f t="shared" si="7"/>
        <v>-0.5806208559327101</v>
      </c>
      <c r="P32" s="64">
        <v>-0.40770340424447693</v>
      </c>
      <c r="Q32" s="42"/>
      <c r="R32" s="42"/>
      <c r="T32" s="1">
        <v>5</v>
      </c>
      <c r="U32" s="52" t="s">
        <v>5</v>
      </c>
      <c r="V32" s="147">
        <v>1868.15296591733</v>
      </c>
      <c r="AB32" s="68" t="s">
        <v>89</v>
      </c>
      <c r="AC32" s="70">
        <v>98760.59930825689</v>
      </c>
      <c r="AG32" s="68" t="s">
        <v>9</v>
      </c>
      <c r="AH32" s="71">
        <v>212147.4421519044</v>
      </c>
      <c r="AK32" s="68" t="s">
        <v>31</v>
      </c>
      <c r="AL32" s="64">
        <v>-0.4625554724941666</v>
      </c>
    </row>
    <row r="33" spans="1:38" ht="12" customHeight="1">
      <c r="A33" s="20"/>
      <c r="B33" s="182" t="s">
        <v>40</v>
      </c>
      <c r="C33" s="81" t="s">
        <v>65</v>
      </c>
      <c r="D33" s="63">
        <v>29167684.21</v>
      </c>
      <c r="E33" s="63">
        <v>65432718.93</v>
      </c>
      <c r="F33" s="134"/>
      <c r="G33" s="64">
        <f t="shared" si="4"/>
        <v>-0.5542339568495751</v>
      </c>
      <c r="H33" s="36">
        <v>48.59</v>
      </c>
      <c r="I33" s="36">
        <v>39.415</v>
      </c>
      <c r="J33" s="36"/>
      <c r="K33" s="182" t="s">
        <v>40</v>
      </c>
      <c r="L33" s="70">
        <f t="shared" si="5"/>
        <v>600281.6260547438</v>
      </c>
      <c r="M33" s="71">
        <f t="shared" si="6"/>
        <v>1660096.8902702017</v>
      </c>
      <c r="N33" s="72"/>
      <c r="O33" s="64">
        <f t="shared" si="7"/>
        <v>-0.638405668022762</v>
      </c>
      <c r="P33" s="64">
        <v>-0.5542339568495751</v>
      </c>
      <c r="Q33" s="42"/>
      <c r="R33" s="42"/>
      <c r="T33" s="1">
        <v>6</v>
      </c>
      <c r="U33" s="52" t="s">
        <v>34</v>
      </c>
      <c r="V33" s="147">
        <v>1425.3540246226</v>
      </c>
      <c r="AB33" s="68" t="s">
        <v>90</v>
      </c>
      <c r="AC33" s="70">
        <v>93176.54278647981</v>
      </c>
      <c r="AG33" s="68" t="s">
        <v>89</v>
      </c>
      <c r="AH33" s="71">
        <v>211692.96837796114</v>
      </c>
      <c r="AK33" s="68" t="s">
        <v>28</v>
      </c>
      <c r="AL33" s="64">
        <v>-0.4541189915833912</v>
      </c>
    </row>
    <row r="34" spans="1:38" ht="12" customHeight="1">
      <c r="A34" s="20"/>
      <c r="B34" s="182" t="s">
        <v>59</v>
      </c>
      <c r="C34" s="81" t="s">
        <v>71</v>
      </c>
      <c r="D34" s="63">
        <v>41376.65</v>
      </c>
      <c r="E34" s="63">
        <v>61707.54</v>
      </c>
      <c r="F34" s="134"/>
      <c r="G34" s="64">
        <f t="shared" si="4"/>
        <v>-0.3294717306831547</v>
      </c>
      <c r="H34" s="36">
        <v>1.7091</v>
      </c>
      <c r="I34" s="36">
        <v>1.2995</v>
      </c>
      <c r="J34" s="36"/>
      <c r="K34" s="182" t="s">
        <v>59</v>
      </c>
      <c r="L34" s="70">
        <f t="shared" si="5"/>
        <v>24209.61324673805</v>
      </c>
      <c r="M34" s="71">
        <f t="shared" si="6"/>
        <v>47485.602154674874</v>
      </c>
      <c r="N34" s="72"/>
      <c r="O34" s="64">
        <f t="shared" si="7"/>
        <v>-0.4901693956016381</v>
      </c>
      <c r="P34" s="64">
        <v>-0.3294717306831547</v>
      </c>
      <c r="Q34" s="42"/>
      <c r="R34" s="42"/>
      <c r="T34" s="1">
        <v>7</v>
      </c>
      <c r="U34" s="52" t="s">
        <v>18</v>
      </c>
      <c r="V34" s="147">
        <v>1328.76847340851</v>
      </c>
      <c r="AB34" s="68" t="s">
        <v>46</v>
      </c>
      <c r="AC34" s="70">
        <v>90944.97700989271</v>
      </c>
      <c r="AG34" s="69" t="s">
        <v>0</v>
      </c>
      <c r="AH34" s="71">
        <v>211004.03757013907</v>
      </c>
      <c r="AK34" s="68" t="s">
        <v>30</v>
      </c>
      <c r="AL34" s="64">
        <v>-0.4325625742274324</v>
      </c>
    </row>
    <row r="35" spans="1:38" ht="12" customHeight="1">
      <c r="A35" s="20"/>
      <c r="B35" s="182" t="s">
        <v>9</v>
      </c>
      <c r="C35" s="81" t="s">
        <v>72</v>
      </c>
      <c r="D35" s="63">
        <v>13413020.1</v>
      </c>
      <c r="E35" s="63">
        <v>23700051.5</v>
      </c>
      <c r="F35" s="134"/>
      <c r="G35" s="64">
        <f t="shared" si="4"/>
        <v>-0.4340510146148838</v>
      </c>
      <c r="H35" s="36">
        <v>90.975</v>
      </c>
      <c r="I35" s="36">
        <v>111.715</v>
      </c>
      <c r="J35" s="36"/>
      <c r="K35" s="182" t="s">
        <v>9</v>
      </c>
      <c r="L35" s="70">
        <f t="shared" si="5"/>
        <v>147436.32976092334</v>
      </c>
      <c r="M35" s="71">
        <f t="shared" si="6"/>
        <v>212147.4421519044</v>
      </c>
      <c r="N35" s="72"/>
      <c r="O35" s="64">
        <f>(L35/M35)-100/100</f>
        <v>-0.305028954083009</v>
      </c>
      <c r="P35" s="64">
        <v>-0.4340510146148838</v>
      </c>
      <c r="Q35" s="42"/>
      <c r="R35" s="42"/>
      <c r="T35" s="1">
        <v>8</v>
      </c>
      <c r="U35" s="24" t="s">
        <v>11</v>
      </c>
      <c r="V35" s="8">
        <v>1110.5796293716</v>
      </c>
      <c r="AB35" s="69" t="s">
        <v>0</v>
      </c>
      <c r="AC35" s="70">
        <v>90815.48839539154</v>
      </c>
      <c r="AG35" s="68" t="s">
        <v>52</v>
      </c>
      <c r="AH35" s="71">
        <v>197129.3608431052</v>
      </c>
      <c r="AK35" s="68" t="s">
        <v>48</v>
      </c>
      <c r="AL35" s="64">
        <v>-0.42651039789524414</v>
      </c>
    </row>
    <row r="36" spans="1:38" ht="12" customHeight="1">
      <c r="A36" s="20"/>
      <c r="B36" s="182" t="s">
        <v>53</v>
      </c>
      <c r="C36" s="81" t="s">
        <v>73</v>
      </c>
      <c r="D36" s="63">
        <v>2474055</v>
      </c>
      <c r="E36" s="63">
        <v>4245247</v>
      </c>
      <c r="F36" s="134"/>
      <c r="G36" s="64">
        <f t="shared" si="4"/>
        <v>-0.4172176554155742</v>
      </c>
      <c r="H36" s="36">
        <v>47.55</v>
      </c>
      <c r="I36" s="36">
        <v>41.275</v>
      </c>
      <c r="J36" s="36"/>
      <c r="K36" s="182" t="s">
        <v>53</v>
      </c>
      <c r="L36" s="70">
        <f t="shared" si="5"/>
        <v>52030.599369085176</v>
      </c>
      <c r="M36" s="71">
        <f t="shared" si="6"/>
        <v>102852.74379164143</v>
      </c>
      <c r="N36" s="72"/>
      <c r="O36" s="64">
        <f t="shared" si="7"/>
        <v>-0.4941253149795547</v>
      </c>
      <c r="P36" s="64">
        <v>-0.4172176554155742</v>
      </c>
      <c r="Q36" s="42"/>
      <c r="R36" s="42"/>
      <c r="T36" s="1">
        <v>9</v>
      </c>
      <c r="U36" s="52" t="s">
        <v>13</v>
      </c>
      <c r="V36" s="147">
        <v>1033.44853122686</v>
      </c>
      <c r="AB36" s="68" t="s">
        <v>1</v>
      </c>
      <c r="AC36" s="70">
        <v>87716.20192286144</v>
      </c>
      <c r="AG36" s="68" t="s">
        <v>33</v>
      </c>
      <c r="AH36" s="71">
        <v>166093.56725146197</v>
      </c>
      <c r="AK36" s="68" t="s">
        <v>49</v>
      </c>
      <c r="AL36" s="64">
        <v>-0.41871422036336337</v>
      </c>
    </row>
    <row r="37" spans="1:38" ht="12" customHeight="1">
      <c r="A37" s="20"/>
      <c r="B37" s="182" t="s">
        <v>34</v>
      </c>
      <c r="C37" s="81" t="s">
        <v>74</v>
      </c>
      <c r="D37" s="63">
        <v>9725190.51</v>
      </c>
      <c r="E37" s="63">
        <v>26983887</v>
      </c>
      <c r="F37" s="134"/>
      <c r="G37" s="64">
        <f t="shared" si="4"/>
        <v>-0.6395926758068621</v>
      </c>
      <c r="H37" s="36">
        <v>6.823</v>
      </c>
      <c r="I37" s="36">
        <v>7.3041</v>
      </c>
      <c r="J37" s="36"/>
      <c r="K37" s="182" t="s">
        <v>34</v>
      </c>
      <c r="L37" s="70">
        <f t="shared" si="5"/>
        <v>1425354.0246225998</v>
      </c>
      <c r="M37" s="71">
        <f t="shared" si="6"/>
        <v>3694347.9689489463</v>
      </c>
      <c r="N37" s="72"/>
      <c r="O37" s="64">
        <f t="shared" si="7"/>
        <v>-0.614179812891822</v>
      </c>
      <c r="P37" s="64">
        <v>-0.6395926758068621</v>
      </c>
      <c r="Q37" s="42"/>
      <c r="R37" s="42"/>
      <c r="T37" s="1">
        <v>10</v>
      </c>
      <c r="U37" s="52" t="s">
        <v>15</v>
      </c>
      <c r="V37" s="147">
        <v>948.352292044029</v>
      </c>
      <c r="AB37" s="68" t="s">
        <v>100</v>
      </c>
      <c r="AC37" s="70">
        <v>85247.24077839094</v>
      </c>
      <c r="AG37" s="68" t="s">
        <v>35</v>
      </c>
      <c r="AH37" s="71">
        <v>143905.26315789472</v>
      </c>
      <c r="AK37" s="68" t="s">
        <v>99</v>
      </c>
      <c r="AL37" s="64">
        <v>-0.4171594625757219</v>
      </c>
    </row>
    <row r="38" spans="1:38" ht="12" customHeight="1">
      <c r="A38" s="20"/>
      <c r="B38" s="182" t="s">
        <v>50</v>
      </c>
      <c r="C38" s="81" t="s">
        <v>74</v>
      </c>
      <c r="D38" s="63">
        <v>2411453</v>
      </c>
      <c r="E38" s="63">
        <v>5730202</v>
      </c>
      <c r="F38" s="134"/>
      <c r="G38" s="64">
        <f t="shared" si="4"/>
        <v>-0.579167889718373</v>
      </c>
      <c r="H38" s="36">
        <v>6.823</v>
      </c>
      <c r="I38" s="36">
        <v>7.3041</v>
      </c>
      <c r="J38" s="36"/>
      <c r="K38" s="182" t="s">
        <v>50</v>
      </c>
      <c r="L38" s="70">
        <f t="shared" si="5"/>
        <v>353430.01612194045</v>
      </c>
      <c r="M38" s="71">
        <f t="shared" si="6"/>
        <v>784518.558070125</v>
      </c>
      <c r="N38" s="72"/>
      <c r="O38" s="64">
        <f t="shared" si="7"/>
        <v>-0.5494943841846648</v>
      </c>
      <c r="P38" s="64">
        <v>-0.579167889718373</v>
      </c>
      <c r="Q38" s="42"/>
      <c r="R38" s="42"/>
      <c r="U38" s="24"/>
      <c r="V38" s="8"/>
      <c r="AB38" s="68" t="s">
        <v>2</v>
      </c>
      <c r="AC38" s="70">
        <v>76288.7000139334</v>
      </c>
      <c r="AG38" s="68" t="s">
        <v>100</v>
      </c>
      <c r="AH38" s="71">
        <v>139273.78859017818</v>
      </c>
      <c r="AK38" s="68" t="s">
        <v>104</v>
      </c>
      <c r="AL38" s="64">
        <v>-0.41160100588898385</v>
      </c>
    </row>
    <row r="39" spans="1:38" ht="12" customHeight="1">
      <c r="A39" s="20"/>
      <c r="B39" s="182" t="s">
        <v>45</v>
      </c>
      <c r="C39" s="81" t="s">
        <v>75</v>
      </c>
      <c r="D39" s="63">
        <v>384663.34</v>
      </c>
      <c r="E39" s="63">
        <v>776144.765</v>
      </c>
      <c r="F39" s="134"/>
      <c r="G39" s="64">
        <f t="shared" si="4"/>
        <v>-0.5043922766135001</v>
      </c>
      <c r="H39" s="36">
        <v>1.4517</v>
      </c>
      <c r="I39" s="36">
        <v>1.4395</v>
      </c>
      <c r="J39" s="36"/>
      <c r="K39" s="182" t="s">
        <v>45</v>
      </c>
      <c r="L39" s="70">
        <f t="shared" si="5"/>
        <v>264974.4024247434</v>
      </c>
      <c r="M39" s="71">
        <f t="shared" si="6"/>
        <v>539176.6342480028</v>
      </c>
      <c r="N39" s="72"/>
      <c r="O39" s="64">
        <f t="shared" si="7"/>
        <v>-0.5085573342874791</v>
      </c>
      <c r="P39" s="64">
        <v>-0.5043922766135001</v>
      </c>
      <c r="Q39" s="42"/>
      <c r="R39" s="42"/>
      <c r="U39" s="27"/>
      <c r="V39" s="8"/>
      <c r="AB39" s="68" t="s">
        <v>33</v>
      </c>
      <c r="AC39" s="70">
        <v>66614.72760206214</v>
      </c>
      <c r="AG39" s="68" t="s">
        <v>90</v>
      </c>
      <c r="AH39" s="71">
        <v>120653.76180459204</v>
      </c>
      <c r="AK39" s="68" t="s">
        <v>17</v>
      </c>
      <c r="AL39" s="64">
        <v>-0.411515152280717</v>
      </c>
    </row>
    <row r="40" spans="1:38" ht="12" customHeight="1">
      <c r="A40" s="20"/>
      <c r="B40" s="182" t="s">
        <v>31</v>
      </c>
      <c r="C40" s="81" t="s">
        <v>76</v>
      </c>
      <c r="D40" s="63">
        <v>11706527</v>
      </c>
      <c r="E40" s="63">
        <v>21527298</v>
      </c>
      <c r="F40" s="134"/>
      <c r="G40" s="64">
        <f t="shared" si="4"/>
        <v>-0.4562008200007265</v>
      </c>
      <c r="H40" s="36">
        <v>32.818</v>
      </c>
      <c r="I40" s="36">
        <v>32.4345</v>
      </c>
      <c r="J40" s="36"/>
      <c r="K40" s="182" t="s">
        <v>31</v>
      </c>
      <c r="L40" s="70">
        <f t="shared" si="5"/>
        <v>356710.55518313125</v>
      </c>
      <c r="M40" s="71">
        <f t="shared" si="6"/>
        <v>663716.0431022522</v>
      </c>
      <c r="N40" s="72"/>
      <c r="O40" s="64">
        <f t="shared" si="7"/>
        <v>-0.4625554724941666</v>
      </c>
      <c r="P40" s="64">
        <v>-0.4562008200007265</v>
      </c>
      <c r="Q40" s="42"/>
      <c r="R40" s="42"/>
      <c r="V40" s="21"/>
      <c r="AB40" s="68" t="s">
        <v>53</v>
      </c>
      <c r="AC40" s="70">
        <v>52030.599369085176</v>
      </c>
      <c r="AG40" s="68" t="s">
        <v>53</v>
      </c>
      <c r="AH40" s="71">
        <v>102852.74379164143</v>
      </c>
      <c r="AK40" s="68" t="s">
        <v>82</v>
      </c>
      <c r="AL40" s="64">
        <v>-0.41129637413517117</v>
      </c>
    </row>
    <row r="41" spans="1:38" ht="12" customHeight="1">
      <c r="A41" s="20"/>
      <c r="B41" s="182" t="s">
        <v>52</v>
      </c>
      <c r="C41" s="81" t="s">
        <v>77</v>
      </c>
      <c r="D41" s="63">
        <v>3585768.91</v>
      </c>
      <c r="E41" s="63">
        <v>6640302.52</v>
      </c>
      <c r="F41" s="134"/>
      <c r="G41" s="64">
        <f t="shared" si="4"/>
        <v>-0.4599991643151824</v>
      </c>
      <c r="H41" s="41">
        <v>34.77</v>
      </c>
      <c r="I41" s="41">
        <v>33.685</v>
      </c>
      <c r="J41" s="41"/>
      <c r="K41" s="182" t="s">
        <v>52</v>
      </c>
      <c r="L41" s="70">
        <f t="shared" si="5"/>
        <v>103128.24014955421</v>
      </c>
      <c r="M41" s="71">
        <f t="shared" si="6"/>
        <v>197129.3608431052</v>
      </c>
      <c r="N41" s="72"/>
      <c r="O41" s="64">
        <f t="shared" si="7"/>
        <v>-0.476849923783633</v>
      </c>
      <c r="P41" s="64">
        <v>-0.4599991643151824</v>
      </c>
      <c r="Q41" s="42"/>
      <c r="R41" s="42"/>
      <c r="V41" s="21"/>
      <c r="AB41" s="68" t="s">
        <v>35</v>
      </c>
      <c r="AC41" s="70">
        <v>49489.91221959036</v>
      </c>
      <c r="AG41" s="68" t="s">
        <v>1</v>
      </c>
      <c r="AH41" s="71">
        <v>101955.9529557566</v>
      </c>
      <c r="AK41" s="68" t="s">
        <v>97</v>
      </c>
      <c r="AL41" s="64">
        <v>-0.4029513936331155</v>
      </c>
    </row>
    <row r="42" spans="1:38" ht="12" customHeight="1">
      <c r="A42" s="20"/>
      <c r="B42" s="184" t="s">
        <v>93</v>
      </c>
      <c r="C42" s="83" t="s">
        <v>72</v>
      </c>
      <c r="D42" s="55">
        <v>283460244.43</v>
      </c>
      <c r="E42" s="133">
        <v>483828936.07</v>
      </c>
      <c r="F42" s="134"/>
      <c r="G42" s="34">
        <f>(D42/E42)-100/100</f>
        <v>-0.4141312697573152</v>
      </c>
      <c r="H42" s="36">
        <v>90.975</v>
      </c>
      <c r="I42" s="36">
        <v>111.715</v>
      </c>
      <c r="J42" s="36"/>
      <c r="K42" s="184" t="s">
        <v>93</v>
      </c>
      <c r="L42" s="32">
        <f t="shared" si="5"/>
        <v>3115803.731025007</v>
      </c>
      <c r="M42" s="32">
        <f t="shared" si="6"/>
        <v>4330921.864297543</v>
      </c>
      <c r="N42" s="15"/>
      <c r="O42" s="34">
        <f>(L42/M42)-100/100</f>
        <v>-0.2805680110023464</v>
      </c>
      <c r="P42" s="34">
        <v>-0.4141312697573152</v>
      </c>
      <c r="Q42" s="44"/>
      <c r="R42" s="44"/>
      <c r="V42" s="47"/>
      <c r="AB42" s="144" t="s">
        <v>3</v>
      </c>
      <c r="AC42" s="148">
        <v>48712.71024163381</v>
      </c>
      <c r="AG42" s="144" t="s">
        <v>28</v>
      </c>
      <c r="AH42" s="148">
        <v>69386.46862483311</v>
      </c>
      <c r="AK42" s="144" t="s">
        <v>100</v>
      </c>
      <c r="AL42" s="29">
        <v>-0.3879161208916613</v>
      </c>
    </row>
    <row r="43" spans="1:38" ht="12" customHeight="1">
      <c r="A43" s="20"/>
      <c r="B43" s="192"/>
      <c r="C43" s="84"/>
      <c r="D43" s="56"/>
      <c r="E43" s="56"/>
      <c r="F43" s="57"/>
      <c r="G43" s="33"/>
      <c r="H43" s="36"/>
      <c r="I43" s="36"/>
      <c r="J43" s="36"/>
      <c r="K43" s="180" t="s">
        <v>106</v>
      </c>
      <c r="L43" s="125">
        <f>SUM(L25:L32,L34,L36:L42)</f>
        <v>9211593.368306838</v>
      </c>
      <c r="M43" s="125">
        <f>SUM(M25:M32,M34,M36:M42)</f>
        <v>17919776.87785605</v>
      </c>
      <c r="N43" s="126"/>
      <c r="O43" s="124">
        <f>(L43/M43)-100/100</f>
        <v>-0.4859537911049634</v>
      </c>
      <c r="P43" s="33"/>
      <c r="Q43" s="43"/>
      <c r="R43" s="43"/>
      <c r="T43" s="20"/>
      <c r="V43" s="47"/>
      <c r="AB43" s="142" t="s">
        <v>21</v>
      </c>
      <c r="AC43" s="149">
        <v>39850.362895064056</v>
      </c>
      <c r="AG43" s="142" t="s">
        <v>21</v>
      </c>
      <c r="AH43" s="149">
        <v>57070.16190476191</v>
      </c>
      <c r="AK43" s="142" t="s">
        <v>26</v>
      </c>
      <c r="AL43" s="95">
        <v>-0.380922359302732</v>
      </c>
    </row>
    <row r="44" spans="1:38" ht="12" customHeight="1">
      <c r="A44" s="20"/>
      <c r="B44" s="194" t="s">
        <v>44</v>
      </c>
      <c r="C44" s="80"/>
      <c r="D44" s="94"/>
      <c r="E44" s="94"/>
      <c r="F44" s="26"/>
      <c r="G44" s="46"/>
      <c r="J44" s="21"/>
      <c r="K44" s="189" t="s">
        <v>44</v>
      </c>
      <c r="L44" s="61"/>
      <c r="M44" s="121"/>
      <c r="N44" s="122"/>
      <c r="O44" s="30"/>
      <c r="P44" s="46"/>
      <c r="Q44" s="33"/>
      <c r="R44" s="33"/>
      <c r="V44" s="21"/>
      <c r="AB44" s="137" t="s">
        <v>28</v>
      </c>
      <c r="AC44" s="148">
        <v>37876.75546339129</v>
      </c>
      <c r="AG44" s="137" t="s">
        <v>59</v>
      </c>
      <c r="AH44" s="158">
        <v>47485.602154674874</v>
      </c>
      <c r="AK44" s="137" t="s">
        <v>4</v>
      </c>
      <c r="AL44" s="46">
        <v>-0.3652939909345615</v>
      </c>
    </row>
    <row r="45" spans="1:38" ht="12" customHeight="1">
      <c r="A45" s="20"/>
      <c r="B45" s="181" t="s">
        <v>91</v>
      </c>
      <c r="C45" s="96" t="s">
        <v>92</v>
      </c>
      <c r="D45" s="101">
        <v>25406.27</v>
      </c>
      <c r="E45" s="101">
        <v>29214.2</v>
      </c>
      <c r="F45" s="98"/>
      <c r="G45" s="85">
        <f aca="true" t="shared" si="8" ref="G45:G50">(D45/E45)-100/100</f>
        <v>-0.13034517460686923</v>
      </c>
      <c r="H45" s="39">
        <v>0.7078</v>
      </c>
      <c r="I45" s="39">
        <v>0.7088</v>
      </c>
      <c r="J45" s="21"/>
      <c r="K45" s="181" t="s">
        <v>91</v>
      </c>
      <c r="L45" s="90">
        <f>(D45/H45)</f>
        <v>35894.70189319017</v>
      </c>
      <c r="M45" s="91">
        <f>(E45/I45)</f>
        <v>41216.42212189616</v>
      </c>
      <c r="N45" s="92"/>
      <c r="O45" s="28">
        <f aca="true" t="shared" si="9" ref="O45:O50">(L45/M45)-100/100</f>
        <v>-0.12911650149950393</v>
      </c>
      <c r="P45" s="85">
        <v>-0.13034517460686923</v>
      </c>
      <c r="Q45" s="33"/>
      <c r="R45" s="33"/>
      <c r="V45" s="21"/>
      <c r="AB45" s="67" t="s">
        <v>91</v>
      </c>
      <c r="AC45" s="90">
        <v>35894.70189319017</v>
      </c>
      <c r="AG45" s="67" t="s">
        <v>7</v>
      </c>
      <c r="AH45" s="91">
        <v>46195.62194924468</v>
      </c>
      <c r="AK45" s="67" t="s">
        <v>102</v>
      </c>
      <c r="AL45" s="28">
        <v>-0.32551214816639074</v>
      </c>
    </row>
    <row r="46" spans="1:38" ht="12" customHeight="1">
      <c r="A46" s="20"/>
      <c r="B46" s="185" t="s">
        <v>46</v>
      </c>
      <c r="C46" s="130" t="s">
        <v>47</v>
      </c>
      <c r="D46" s="131">
        <v>65271.21</v>
      </c>
      <c r="E46" s="131">
        <v>181233.2</v>
      </c>
      <c r="F46" s="134"/>
      <c r="G46" s="28">
        <f t="shared" si="8"/>
        <v>-0.6398495970936893</v>
      </c>
      <c r="H46" s="39">
        <v>0.7177</v>
      </c>
      <c r="I46" s="39">
        <v>0.684</v>
      </c>
      <c r="J46" s="38"/>
      <c r="K46" s="185" t="s">
        <v>46</v>
      </c>
      <c r="L46" s="90">
        <f aca="true" t="shared" si="10" ref="L46:L68">(D46/H46)</f>
        <v>90944.97700989271</v>
      </c>
      <c r="M46" s="91">
        <f aca="true" t="shared" si="11" ref="M46:M68">(E46/I46)</f>
        <v>264960.8187134503</v>
      </c>
      <c r="N46" s="92"/>
      <c r="O46" s="28">
        <f t="shared" si="9"/>
        <v>-0.6567606582305747</v>
      </c>
      <c r="P46" s="28">
        <v>-0.6398495970936893</v>
      </c>
      <c r="Q46" s="42"/>
      <c r="R46" s="42"/>
      <c r="T46" s="20"/>
      <c r="U46" s="47" t="s">
        <v>38</v>
      </c>
      <c r="V46" s="21"/>
      <c r="AB46" s="132" t="s">
        <v>59</v>
      </c>
      <c r="AC46" s="90">
        <v>24209.61324673805</v>
      </c>
      <c r="AG46" s="132" t="s">
        <v>3</v>
      </c>
      <c r="AH46" s="91">
        <v>43885.005357908274</v>
      </c>
      <c r="AK46" s="132" t="s">
        <v>9</v>
      </c>
      <c r="AL46" s="28">
        <v>-0.305028954083009</v>
      </c>
    </row>
    <row r="47" spans="1:38" ht="12" customHeight="1">
      <c r="A47" s="20"/>
      <c r="B47" s="182" t="s">
        <v>15</v>
      </c>
      <c r="C47" s="81" t="s">
        <v>47</v>
      </c>
      <c r="D47" s="63">
        <v>680632.44</v>
      </c>
      <c r="E47" s="63">
        <v>1218294.74</v>
      </c>
      <c r="F47" s="134"/>
      <c r="G47" s="64">
        <f t="shared" si="8"/>
        <v>-0.44132366524048194</v>
      </c>
      <c r="H47" s="39">
        <v>0.7177</v>
      </c>
      <c r="I47" s="39">
        <v>0.684</v>
      </c>
      <c r="J47" s="38"/>
      <c r="K47" s="182" t="s">
        <v>15</v>
      </c>
      <c r="L47" s="70">
        <f t="shared" si="10"/>
        <v>948352.2920440295</v>
      </c>
      <c r="M47" s="71">
        <f t="shared" si="11"/>
        <v>1781132.6608187133</v>
      </c>
      <c r="N47" s="75"/>
      <c r="O47" s="64">
        <f t="shared" si="9"/>
        <v>-0.46755662118502106</v>
      </c>
      <c r="P47" s="64">
        <v>-0.44132366524048194</v>
      </c>
      <c r="Q47" s="42"/>
      <c r="R47" s="42"/>
      <c r="T47" s="20"/>
      <c r="U47" s="49" t="s">
        <v>88</v>
      </c>
      <c r="V47" s="51"/>
      <c r="AB47" s="68" t="s">
        <v>7</v>
      </c>
      <c r="AC47" s="70">
        <v>18465.41153135614</v>
      </c>
      <c r="AG47" s="68" t="s">
        <v>91</v>
      </c>
      <c r="AH47" s="71">
        <v>41216.42212189616</v>
      </c>
      <c r="AK47" s="68" t="s">
        <v>21</v>
      </c>
      <c r="AL47" s="64">
        <v>-0.30173033394287674</v>
      </c>
    </row>
    <row r="48" spans="1:38" ht="12" customHeight="1">
      <c r="A48" s="20"/>
      <c r="B48" s="182" t="s">
        <v>24</v>
      </c>
      <c r="C48" s="81" t="s">
        <v>47</v>
      </c>
      <c r="D48" s="63">
        <v>374702.41</v>
      </c>
      <c r="E48" s="63">
        <v>733613.72</v>
      </c>
      <c r="F48" s="134"/>
      <c r="G48" s="64">
        <f t="shared" si="8"/>
        <v>-0.48923745591889967</v>
      </c>
      <c r="H48" s="39">
        <v>0.7177</v>
      </c>
      <c r="I48" s="39">
        <v>0.684</v>
      </c>
      <c r="J48" s="38"/>
      <c r="K48" s="182" t="s">
        <v>24</v>
      </c>
      <c r="L48" s="70">
        <f t="shared" si="10"/>
        <v>522087.7943430402</v>
      </c>
      <c r="M48" s="71">
        <f t="shared" si="11"/>
        <v>1072534.678362573</v>
      </c>
      <c r="N48" s="75"/>
      <c r="O48" s="64">
        <f t="shared" si="9"/>
        <v>-0.5132205933517171</v>
      </c>
      <c r="P48" s="64">
        <v>-0.48923745591889967</v>
      </c>
      <c r="Q48" s="42"/>
      <c r="R48" s="42"/>
      <c r="V48" s="51" t="s">
        <v>42</v>
      </c>
      <c r="AB48" s="68" t="s">
        <v>23</v>
      </c>
      <c r="AC48" s="70">
        <v>11799.386930472343</v>
      </c>
      <c r="AG48" s="68" t="s">
        <v>81</v>
      </c>
      <c r="AH48" s="71">
        <v>29474.28362573099</v>
      </c>
      <c r="AK48" s="68" t="s">
        <v>19</v>
      </c>
      <c r="AL48" s="64">
        <v>-0.2997975182251905</v>
      </c>
    </row>
    <row r="49" spans="1:38" ht="12" customHeight="1">
      <c r="A49" s="20"/>
      <c r="B49" s="182" t="s">
        <v>7</v>
      </c>
      <c r="C49" s="82" t="s">
        <v>51</v>
      </c>
      <c r="D49" s="63">
        <v>3528352.37</v>
      </c>
      <c r="E49" s="63">
        <v>7987592.6</v>
      </c>
      <c r="F49" s="134"/>
      <c r="G49" s="64">
        <f t="shared" si="8"/>
        <v>-0.5582708649912866</v>
      </c>
      <c r="H49" s="39">
        <v>191.079</v>
      </c>
      <c r="I49" s="39">
        <v>172.908</v>
      </c>
      <c r="J49" s="39"/>
      <c r="K49" s="182" t="s">
        <v>7</v>
      </c>
      <c r="L49" s="70">
        <f t="shared" si="10"/>
        <v>18465.41153135614</v>
      </c>
      <c r="M49" s="71">
        <f t="shared" si="11"/>
        <v>46195.62194924468</v>
      </c>
      <c r="N49" s="75"/>
      <c r="O49" s="64">
        <f t="shared" si="9"/>
        <v>-0.6002778888518014</v>
      </c>
      <c r="P49" s="64">
        <v>-0.5582708649912866</v>
      </c>
      <c r="Q49" s="42"/>
      <c r="R49" s="42"/>
      <c r="AB49" s="68" t="s">
        <v>81</v>
      </c>
      <c r="AC49" s="70">
        <v>7987.933677023825</v>
      </c>
      <c r="AG49" s="68" t="s">
        <v>23</v>
      </c>
      <c r="AH49" s="71">
        <v>28794.005847953213</v>
      </c>
      <c r="AK49" s="165" t="s">
        <v>93</v>
      </c>
      <c r="AL49" s="167">
        <v>-0.2805680110023464</v>
      </c>
    </row>
    <row r="50" spans="1:38" ht="12" customHeight="1">
      <c r="A50" s="20"/>
      <c r="B50" s="182" t="s">
        <v>81</v>
      </c>
      <c r="C50" s="82" t="s">
        <v>47</v>
      </c>
      <c r="D50" s="63">
        <v>5732.94</v>
      </c>
      <c r="E50" s="63">
        <v>20160.41</v>
      </c>
      <c r="F50" s="134"/>
      <c r="G50" s="64">
        <f t="shared" si="8"/>
        <v>-0.7156337594324719</v>
      </c>
      <c r="H50" s="39">
        <v>0.7177</v>
      </c>
      <c r="I50" s="39">
        <v>0.684</v>
      </c>
      <c r="J50" s="39"/>
      <c r="K50" s="182" t="s">
        <v>81</v>
      </c>
      <c r="L50" s="70">
        <f>(D50/H50)</f>
        <v>7987.933677023825</v>
      </c>
      <c r="M50" s="71">
        <f>(E50/I50)</f>
        <v>29474.28362573099</v>
      </c>
      <c r="N50" s="75"/>
      <c r="O50" s="64">
        <f t="shared" si="9"/>
        <v>-0.7289863333590787</v>
      </c>
      <c r="P50" s="64">
        <v>-0.7156337594324719</v>
      </c>
      <c r="Q50" s="42"/>
      <c r="R50" s="42"/>
      <c r="T50" s="59">
        <v>1</v>
      </c>
      <c r="U50" s="60" t="s">
        <v>104</v>
      </c>
      <c r="V50" s="147">
        <v>15650.8325</v>
      </c>
      <c r="AB50" s="68" t="s">
        <v>82</v>
      </c>
      <c r="AC50" s="70">
        <v>4661.988976377953</v>
      </c>
      <c r="AG50" s="68" t="s">
        <v>82</v>
      </c>
      <c r="AH50" s="71">
        <v>7919.076376554174</v>
      </c>
      <c r="AK50" s="68" t="s">
        <v>90</v>
      </c>
      <c r="AL50" s="64">
        <v>-0.2277361153696449</v>
      </c>
    </row>
    <row r="51" spans="1:38" ht="12" customHeight="1">
      <c r="A51" s="20"/>
      <c r="B51" s="182" t="s">
        <v>11</v>
      </c>
      <c r="C51" s="81" t="s">
        <v>47</v>
      </c>
      <c r="D51" s="63">
        <v>797063</v>
      </c>
      <c r="E51" s="63">
        <v>1439955.31</v>
      </c>
      <c r="F51" s="134"/>
      <c r="G51" s="64">
        <f aca="true" t="shared" si="12" ref="G51:G56">(D51/E51)-100/100</f>
        <v>-0.4464668490301966</v>
      </c>
      <c r="H51" s="39">
        <v>0.7177</v>
      </c>
      <c r="I51" s="39">
        <v>0.684</v>
      </c>
      <c r="J51" s="38"/>
      <c r="K51" s="182" t="s">
        <v>11</v>
      </c>
      <c r="L51" s="70">
        <f t="shared" si="10"/>
        <v>1110579.6293716037</v>
      </c>
      <c r="M51" s="71">
        <f t="shared" si="11"/>
        <v>2105197.821637427</v>
      </c>
      <c r="N51" s="72"/>
      <c r="O51" s="64">
        <f aca="true" t="shared" si="13" ref="O51:O69">(L51/M51)-100/100</f>
        <v>-0.4724583039384903</v>
      </c>
      <c r="P51" s="64">
        <v>-0.4464668490301966</v>
      </c>
      <c r="Q51" s="42"/>
      <c r="R51" s="42"/>
      <c r="T51" s="59">
        <v>2</v>
      </c>
      <c r="U51" s="164" t="s">
        <v>93</v>
      </c>
      <c r="V51" s="152">
        <v>4330.92186429754</v>
      </c>
      <c r="AB51" s="68" t="s">
        <v>30</v>
      </c>
      <c r="AC51" s="70">
        <v>4285.949145111793</v>
      </c>
      <c r="AG51" s="68" t="s">
        <v>30</v>
      </c>
      <c r="AH51" s="71">
        <v>7553.166129774505</v>
      </c>
      <c r="AK51" s="68" t="s">
        <v>1</v>
      </c>
      <c r="AL51" s="64">
        <v>-0.139665714654979</v>
      </c>
    </row>
    <row r="52" spans="1:38" ht="12" customHeight="1">
      <c r="A52" s="20"/>
      <c r="B52" s="182" t="s">
        <v>100</v>
      </c>
      <c r="C52" s="82" t="s">
        <v>83</v>
      </c>
      <c r="D52" s="63">
        <v>469610</v>
      </c>
      <c r="E52" s="63">
        <v>768276</v>
      </c>
      <c r="F52" s="134"/>
      <c r="G52" s="64">
        <f>(D52/E52)-100/100</f>
        <v>-0.38874831440784297</v>
      </c>
      <c r="H52" s="39">
        <v>5.5088</v>
      </c>
      <c r="I52" s="39">
        <v>5.5163</v>
      </c>
      <c r="J52" s="39"/>
      <c r="K52" s="182" t="s">
        <v>100</v>
      </c>
      <c r="L52" s="70">
        <f>(D52/H52)</f>
        <v>85247.24077839094</v>
      </c>
      <c r="M52" s="71">
        <f>(E52/I52)</f>
        <v>139273.78859017818</v>
      </c>
      <c r="N52" s="75"/>
      <c r="O52" s="64">
        <f>(L52/M52)-100/100</f>
        <v>-0.3879161208916613</v>
      </c>
      <c r="P52" s="64">
        <v>-0.38874831440784297</v>
      </c>
      <c r="Q52" s="42"/>
      <c r="R52" s="42"/>
      <c r="T52" s="59">
        <v>3</v>
      </c>
      <c r="U52" s="60" t="s">
        <v>103</v>
      </c>
      <c r="V52" s="147">
        <v>4222.6798245614</v>
      </c>
      <c r="AB52" s="68" t="s">
        <v>4</v>
      </c>
      <c r="AC52" s="70">
        <v>3576.271422599972</v>
      </c>
      <c r="AG52" s="68" t="s">
        <v>4</v>
      </c>
      <c r="AH52" s="71">
        <v>5634.53216374269</v>
      </c>
      <c r="AK52" s="68" t="s">
        <v>91</v>
      </c>
      <c r="AL52" s="64">
        <v>-0.12911650149950393</v>
      </c>
    </row>
    <row r="53" spans="1:38" ht="12" customHeight="1">
      <c r="A53" s="20"/>
      <c r="B53" s="182" t="s">
        <v>35</v>
      </c>
      <c r="C53" s="81" t="s">
        <v>47</v>
      </c>
      <c r="D53" s="63">
        <v>35518.91</v>
      </c>
      <c r="E53" s="63">
        <v>98431.2</v>
      </c>
      <c r="F53" s="134"/>
      <c r="G53" s="64">
        <f>(D53/E53)-100/100</f>
        <v>-0.6391498833703134</v>
      </c>
      <c r="H53" s="39">
        <v>0.7177</v>
      </c>
      <c r="I53" s="39">
        <v>0.684</v>
      </c>
      <c r="J53" s="38"/>
      <c r="K53" s="182" t="s">
        <v>35</v>
      </c>
      <c r="L53" s="70">
        <f t="shared" si="10"/>
        <v>49489.91221959036</v>
      </c>
      <c r="M53" s="71">
        <f t="shared" si="11"/>
        <v>143905.26315789472</v>
      </c>
      <c r="N53" s="72"/>
      <c r="O53" s="64">
        <f t="shared" si="13"/>
        <v>-0.6560937999516432</v>
      </c>
      <c r="P53" s="64">
        <v>-0.6391498833703134</v>
      </c>
      <c r="Q53" s="42"/>
      <c r="R53" s="42"/>
      <c r="T53" s="59">
        <v>4</v>
      </c>
      <c r="U53" s="60" t="s">
        <v>97</v>
      </c>
      <c r="V53" s="147">
        <v>4013.65032</v>
      </c>
      <c r="AB53" s="68" t="s">
        <v>19</v>
      </c>
      <c r="AC53" s="70">
        <v>1912.33</v>
      </c>
      <c r="AG53" s="68" t="s">
        <v>19</v>
      </c>
      <c r="AH53" s="71">
        <v>2731.11</v>
      </c>
      <c r="AK53" s="68" t="s">
        <v>3</v>
      </c>
      <c r="AL53" s="64">
        <v>0.11000807324398698</v>
      </c>
    </row>
    <row r="54" spans="1:38" ht="12" customHeight="1">
      <c r="A54" s="20"/>
      <c r="B54" s="182" t="s">
        <v>12</v>
      </c>
      <c r="C54" s="81" t="s">
        <v>54</v>
      </c>
      <c r="D54" s="63">
        <v>182025</v>
      </c>
      <c r="E54" s="63">
        <v>335948</v>
      </c>
      <c r="F54" s="134"/>
      <c r="G54" s="64">
        <f t="shared" si="12"/>
        <v>-0.4581750747139438</v>
      </c>
      <c r="H54" s="39">
        <v>1.5383</v>
      </c>
      <c r="I54" s="39">
        <v>1.1723</v>
      </c>
      <c r="J54" s="39"/>
      <c r="K54" s="182" t="s">
        <v>12</v>
      </c>
      <c r="L54" s="70">
        <f t="shared" si="10"/>
        <v>118328.67451082364</v>
      </c>
      <c r="M54" s="71">
        <f t="shared" si="11"/>
        <v>286571.6966646763</v>
      </c>
      <c r="N54" s="72"/>
      <c r="O54" s="64">
        <f t="shared" si="13"/>
        <v>-0.5870887603764912</v>
      </c>
      <c r="P54" s="64">
        <v>-0.4581750747139438</v>
      </c>
      <c r="Q54" s="42"/>
      <c r="R54" s="42"/>
      <c r="T54" s="59">
        <v>5</v>
      </c>
      <c r="U54" s="60" t="s">
        <v>5</v>
      </c>
      <c r="V54" s="147">
        <v>3851.70586554538</v>
      </c>
      <c r="AB54" s="135"/>
      <c r="AC54" s="135"/>
      <c r="AG54" s="135"/>
      <c r="AH54" s="156"/>
      <c r="AK54" s="135"/>
      <c r="AL54" s="135"/>
    </row>
    <row r="55" spans="1:38" ht="12" customHeight="1">
      <c r="A55" s="20"/>
      <c r="B55" s="182" t="s">
        <v>99</v>
      </c>
      <c r="C55" s="81" t="s">
        <v>55</v>
      </c>
      <c r="D55" s="63">
        <v>4514451.55</v>
      </c>
      <c r="E55" s="63">
        <v>5660149.77</v>
      </c>
      <c r="F55" s="134"/>
      <c r="G55" s="64">
        <f t="shared" si="12"/>
        <v>-0.20241482408688982</v>
      </c>
      <c r="H55" s="39">
        <v>9.3525</v>
      </c>
      <c r="I55" s="39">
        <v>6.8344</v>
      </c>
      <c r="J55" s="39"/>
      <c r="K55" s="182" t="s">
        <v>99</v>
      </c>
      <c r="L55" s="70">
        <f t="shared" si="10"/>
        <v>482699.9786153435</v>
      </c>
      <c r="M55" s="71">
        <f t="shared" si="11"/>
        <v>828185.3227788833</v>
      </c>
      <c r="N55" s="72"/>
      <c r="O55" s="64">
        <f t="shared" si="13"/>
        <v>-0.4171594625757219</v>
      </c>
      <c r="P55" s="64">
        <v>-0.20241482408688982</v>
      </c>
      <c r="Q55" s="42"/>
      <c r="R55" s="42"/>
      <c r="T55" s="59">
        <v>6</v>
      </c>
      <c r="U55" s="60" t="s">
        <v>34</v>
      </c>
      <c r="V55" s="147">
        <v>3694.34796894895</v>
      </c>
      <c r="AB55" s="135"/>
      <c r="AC55" s="135"/>
      <c r="AG55" s="135"/>
      <c r="AH55" s="156"/>
      <c r="AK55" s="135"/>
      <c r="AL55" s="135"/>
    </row>
    <row r="56" spans="1:38" ht="12" customHeight="1">
      <c r="A56" s="20"/>
      <c r="B56" s="182" t="s">
        <v>23</v>
      </c>
      <c r="C56" s="81" t="s">
        <v>47</v>
      </c>
      <c r="D56" s="63">
        <v>8468.42</v>
      </c>
      <c r="E56" s="63">
        <v>19695.1</v>
      </c>
      <c r="F56" s="134"/>
      <c r="G56" s="64">
        <f t="shared" si="12"/>
        <v>-0.5700240161258383</v>
      </c>
      <c r="H56" s="39">
        <v>0.7177</v>
      </c>
      <c r="I56" s="39">
        <v>0.684</v>
      </c>
      <c r="J56" s="39"/>
      <c r="K56" s="182" t="s">
        <v>23</v>
      </c>
      <c r="L56" s="70">
        <f t="shared" si="10"/>
        <v>11799.386930472343</v>
      </c>
      <c r="M56" s="71">
        <f t="shared" si="11"/>
        <v>28794.005847953213</v>
      </c>
      <c r="N56" s="72"/>
      <c r="O56" s="64">
        <f t="shared" si="13"/>
        <v>-0.590213775992857</v>
      </c>
      <c r="P56" s="64">
        <v>-0.5700240161258383</v>
      </c>
      <c r="Q56" s="42"/>
      <c r="R56" s="42"/>
      <c r="T56" s="59">
        <v>7</v>
      </c>
      <c r="U56" s="60" t="s">
        <v>18</v>
      </c>
      <c r="V56" s="147">
        <v>2654.41606176418</v>
      </c>
      <c r="AB56" s="135">
        <v>2008</v>
      </c>
      <c r="AC56" s="135"/>
      <c r="AG56" s="135"/>
      <c r="AH56" s="156"/>
      <c r="AK56" s="135"/>
      <c r="AL56" s="135"/>
    </row>
    <row r="57" spans="1:38" ht="12" customHeight="1">
      <c r="A57" s="20"/>
      <c r="B57" s="182" t="s">
        <v>5</v>
      </c>
      <c r="C57" s="81" t="s">
        <v>56</v>
      </c>
      <c r="D57" s="63">
        <v>1288091.47</v>
      </c>
      <c r="E57" s="63">
        <v>1935097.02685</v>
      </c>
      <c r="F57" s="134"/>
      <c r="G57" s="64">
        <f aca="true" t="shared" si="14" ref="G57:G68">(D57/E57)-100/100</f>
        <v>-0.3343530313326004</v>
      </c>
      <c r="H57" s="39">
        <v>0.6895</v>
      </c>
      <c r="I57" s="39">
        <v>0.5024</v>
      </c>
      <c r="J57" s="39"/>
      <c r="K57" s="182" t="s">
        <v>5</v>
      </c>
      <c r="L57" s="70">
        <f t="shared" si="10"/>
        <v>1868152.9659173314</v>
      </c>
      <c r="M57" s="71">
        <f t="shared" si="11"/>
        <v>3851705.8655453827</v>
      </c>
      <c r="N57" s="72"/>
      <c r="O57" s="64">
        <f t="shared" si="13"/>
        <v>-0.5149803668477135</v>
      </c>
      <c r="P57" s="64">
        <v>-0.3343530313326004</v>
      </c>
      <c r="Q57" s="42"/>
      <c r="R57" s="42"/>
      <c r="T57" s="59">
        <v>8</v>
      </c>
      <c r="U57" s="60" t="s">
        <v>13</v>
      </c>
      <c r="V57" s="147">
        <v>2186.55015197568</v>
      </c>
      <c r="AB57" s="135"/>
      <c r="AC57" s="135"/>
      <c r="AG57" s="135"/>
      <c r="AH57" s="156"/>
      <c r="AK57" s="135"/>
      <c r="AL57" s="135"/>
    </row>
    <row r="58" spans="1:38" ht="12" customHeight="1">
      <c r="A58" s="20"/>
      <c r="B58" s="182" t="s">
        <v>33</v>
      </c>
      <c r="C58" s="81" t="s">
        <v>47</v>
      </c>
      <c r="D58" s="63">
        <v>47809.39</v>
      </c>
      <c r="E58" s="63">
        <v>113608</v>
      </c>
      <c r="F58" s="134"/>
      <c r="G58" s="64">
        <f t="shared" si="14"/>
        <v>-0.5791723294134217</v>
      </c>
      <c r="H58" s="39">
        <v>0.7177</v>
      </c>
      <c r="I58" s="39">
        <v>0.684</v>
      </c>
      <c r="J58" s="38"/>
      <c r="K58" s="182" t="s">
        <v>33</v>
      </c>
      <c r="L58" s="70">
        <f t="shared" si="10"/>
        <v>66614.72760206214</v>
      </c>
      <c r="M58" s="71">
        <f t="shared" si="11"/>
        <v>166093.56725146197</v>
      </c>
      <c r="N58" s="72"/>
      <c r="O58" s="64">
        <f t="shared" si="13"/>
        <v>-0.5989325251759514</v>
      </c>
      <c r="P58" s="64">
        <v>-0.5791723294134217</v>
      </c>
      <c r="Q58" s="42"/>
      <c r="R58" s="42"/>
      <c r="T58" s="59">
        <v>9</v>
      </c>
      <c r="U58" s="60" t="s">
        <v>11</v>
      </c>
      <c r="V58" s="8">
        <v>2105.19782163743</v>
      </c>
      <c r="AB58" s="135"/>
      <c r="AC58" s="135"/>
      <c r="AG58" s="135"/>
      <c r="AH58" s="156"/>
      <c r="AK58" s="135"/>
      <c r="AL58" s="135"/>
    </row>
    <row r="59" spans="1:38" ht="12" customHeight="1">
      <c r="A59" s="20"/>
      <c r="B59" s="182" t="s">
        <v>4</v>
      </c>
      <c r="C59" s="81" t="s">
        <v>47</v>
      </c>
      <c r="D59" s="63">
        <v>2566.69</v>
      </c>
      <c r="E59" s="63">
        <v>3854.02</v>
      </c>
      <c r="F59" s="134"/>
      <c r="G59" s="64">
        <f t="shared" si="14"/>
        <v>-0.33402265686218546</v>
      </c>
      <c r="H59" s="36">
        <v>0.7177</v>
      </c>
      <c r="I59" s="39">
        <v>0.684</v>
      </c>
      <c r="J59" s="36"/>
      <c r="K59" s="182" t="s">
        <v>4</v>
      </c>
      <c r="L59" s="70">
        <f t="shared" si="10"/>
        <v>3576.271422599972</v>
      </c>
      <c r="M59" s="71">
        <f t="shared" si="11"/>
        <v>5634.53216374269</v>
      </c>
      <c r="N59" s="72"/>
      <c r="O59" s="64">
        <f>(L59/M59)-100/100</f>
        <v>-0.3652939909345615</v>
      </c>
      <c r="P59" s="64">
        <v>-0.33402265686218546</v>
      </c>
      <c r="Q59" s="42"/>
      <c r="R59" s="42"/>
      <c r="T59" s="52">
        <v>10</v>
      </c>
      <c r="U59" s="60" t="s">
        <v>80</v>
      </c>
      <c r="V59" s="147">
        <v>1819.10050742103</v>
      </c>
      <c r="AB59" s="135"/>
      <c r="AC59" s="135"/>
      <c r="AG59" s="135"/>
      <c r="AH59" s="156"/>
      <c r="AK59" s="135"/>
      <c r="AL59" s="135"/>
    </row>
    <row r="60" spans="1:38" ht="12" customHeight="1">
      <c r="A60" s="20"/>
      <c r="B60" s="182" t="s">
        <v>82</v>
      </c>
      <c r="C60" s="81" t="s">
        <v>84</v>
      </c>
      <c r="D60" s="63">
        <v>148018.15</v>
      </c>
      <c r="E60" s="63">
        <v>222922</v>
      </c>
      <c r="F60" s="134"/>
      <c r="G60" s="64">
        <f t="shared" si="14"/>
        <v>-0.3360092319286567</v>
      </c>
      <c r="H60" s="36">
        <v>31.75</v>
      </c>
      <c r="I60" s="36">
        <v>28.15</v>
      </c>
      <c r="J60" s="36"/>
      <c r="K60" s="182" t="s">
        <v>82</v>
      </c>
      <c r="L60" s="70">
        <f>(D60/H60)</f>
        <v>4661.988976377953</v>
      </c>
      <c r="M60" s="71">
        <f>(E60/I60)</f>
        <v>7919.076376554174</v>
      </c>
      <c r="N60" s="72"/>
      <c r="O60" s="64">
        <f>(L60/M60)-100/100</f>
        <v>-0.41129637413517117</v>
      </c>
      <c r="P60" s="64">
        <v>-0.3360092319286567</v>
      </c>
      <c r="Q60" s="42"/>
      <c r="R60" s="42"/>
      <c r="T60" s="59"/>
      <c r="U60" s="24"/>
      <c r="V60" s="8"/>
      <c r="AB60" s="139"/>
      <c r="AC60" s="139"/>
      <c r="AG60" s="139"/>
      <c r="AH60" s="160"/>
      <c r="AK60" s="139"/>
      <c r="AL60" s="139"/>
    </row>
    <row r="61" spans="1:38" ht="12" customHeight="1">
      <c r="A61" s="20"/>
      <c r="B61" s="182" t="s">
        <v>101</v>
      </c>
      <c r="C61" s="81" t="s">
        <v>47</v>
      </c>
      <c r="D61" s="63">
        <v>404136.57</v>
      </c>
      <c r="E61" s="63">
        <v>849923.31</v>
      </c>
      <c r="F61" s="134"/>
      <c r="G61" s="64">
        <f>(D61/E61)-100/100</f>
        <v>-0.5245023106849487</v>
      </c>
      <c r="H61" s="39">
        <v>0.7177</v>
      </c>
      <c r="I61" s="39">
        <v>0.684</v>
      </c>
      <c r="J61" s="39"/>
      <c r="K61" s="182" t="s">
        <v>101</v>
      </c>
      <c r="L61" s="70">
        <f t="shared" si="10"/>
        <v>563099.5819980493</v>
      </c>
      <c r="M61" s="71">
        <f t="shared" si="11"/>
        <v>1242577.9385964912</v>
      </c>
      <c r="N61" s="72"/>
      <c r="O61" s="64">
        <f>(L61/M61)-100/100</f>
        <v>-0.5468295673798313</v>
      </c>
      <c r="P61" s="64">
        <v>-0.5245023106849487</v>
      </c>
      <c r="Q61" s="42"/>
      <c r="R61" s="42"/>
      <c r="V61" s="21"/>
      <c r="AB61" s="139"/>
      <c r="AC61" s="139"/>
      <c r="AG61" s="139"/>
      <c r="AH61" s="160"/>
      <c r="AK61" s="139"/>
      <c r="AL61" s="139"/>
    </row>
    <row r="62" spans="1:38" ht="12" customHeight="1">
      <c r="A62" s="20"/>
      <c r="B62" s="182" t="s">
        <v>103</v>
      </c>
      <c r="C62" s="81" t="s">
        <v>47</v>
      </c>
      <c r="D62" s="63">
        <v>1508423</v>
      </c>
      <c r="E62" s="63">
        <v>2888313</v>
      </c>
      <c r="F62" s="134"/>
      <c r="G62" s="64">
        <f>(D62/E62)-100/100</f>
        <v>-0.47774946828823606</v>
      </c>
      <c r="H62" s="39">
        <v>0.7177</v>
      </c>
      <c r="I62" s="39">
        <v>0.684</v>
      </c>
      <c r="J62" s="38"/>
      <c r="K62" s="182" t="s">
        <v>103</v>
      </c>
      <c r="L62" s="70">
        <f>(D62/H62)</f>
        <v>2101745.8548139893</v>
      </c>
      <c r="M62" s="71">
        <f>(E62/I62)</f>
        <v>4222679.824561403</v>
      </c>
      <c r="N62" s="72"/>
      <c r="O62" s="64">
        <f>(L62/M62)-100/100</f>
        <v>-0.5022720305268962</v>
      </c>
      <c r="P62" s="64">
        <v>-0.47774946828823606</v>
      </c>
      <c r="Q62" s="42"/>
      <c r="R62" s="42"/>
      <c r="T62" s="59"/>
      <c r="U62" s="24"/>
      <c r="V62" s="8"/>
      <c r="AB62" s="139"/>
      <c r="AC62" s="139"/>
      <c r="AG62" s="139"/>
      <c r="AH62" s="160"/>
      <c r="AK62" s="139"/>
      <c r="AL62" s="139"/>
    </row>
    <row r="63" spans="1:38" ht="12" customHeight="1">
      <c r="A63" s="20"/>
      <c r="B63" s="182" t="s">
        <v>85</v>
      </c>
      <c r="C63" s="81" t="s">
        <v>57</v>
      </c>
      <c r="D63" s="63">
        <v>1003500.03</v>
      </c>
      <c r="E63" s="63">
        <v>1918671.7301919998</v>
      </c>
      <c r="F63" s="134"/>
      <c r="G63" s="64">
        <f t="shared" si="14"/>
        <v>-0.47698190669668095</v>
      </c>
      <c r="H63" s="39">
        <v>6.8777</v>
      </c>
      <c r="I63" s="39">
        <v>5.4299</v>
      </c>
      <c r="J63" s="39"/>
      <c r="K63" s="182" t="s">
        <v>85</v>
      </c>
      <c r="L63" s="70">
        <f t="shared" si="10"/>
        <v>145906.3393285546</v>
      </c>
      <c r="M63" s="71">
        <f t="shared" si="11"/>
        <v>353353.0507361093</v>
      </c>
      <c r="N63" s="72"/>
      <c r="O63" s="64">
        <f t="shared" si="13"/>
        <v>-0.5870805727455848</v>
      </c>
      <c r="P63" s="64">
        <v>-0.47698190669668095</v>
      </c>
      <c r="Q63" s="42"/>
      <c r="R63" s="42"/>
      <c r="AB63" s="140"/>
      <c r="AC63" s="140"/>
      <c r="AG63" s="140"/>
      <c r="AH63" s="157"/>
      <c r="AK63" s="140"/>
      <c r="AL63" s="140"/>
    </row>
    <row r="64" spans="1:38" ht="12" customHeight="1">
      <c r="A64" s="20"/>
      <c r="B64" s="182" t="s">
        <v>102</v>
      </c>
      <c r="C64" s="81" t="s">
        <v>58</v>
      </c>
      <c r="D64" s="63">
        <v>918175</v>
      </c>
      <c r="E64" s="63">
        <v>1439080.24469</v>
      </c>
      <c r="F64" s="134"/>
      <c r="G64" s="64">
        <f t="shared" si="14"/>
        <v>-0.3619709509682075</v>
      </c>
      <c r="H64" s="39">
        <v>1.071</v>
      </c>
      <c r="I64" s="39">
        <v>1.1322</v>
      </c>
      <c r="J64" s="39"/>
      <c r="K64" s="182" t="s">
        <v>102</v>
      </c>
      <c r="L64" s="70">
        <f t="shared" si="10"/>
        <v>857306.2558356676</v>
      </c>
      <c r="M64" s="71">
        <f t="shared" si="11"/>
        <v>1271047.734225402</v>
      </c>
      <c r="N64" s="72"/>
      <c r="O64" s="64">
        <f t="shared" si="13"/>
        <v>-0.32551214816639074</v>
      </c>
      <c r="P64" s="64">
        <v>-0.3619709509682075</v>
      </c>
      <c r="Q64" s="42"/>
      <c r="R64" s="42"/>
      <c r="AB64" s="135"/>
      <c r="AC64" s="135"/>
      <c r="AG64" s="135"/>
      <c r="AH64" s="156"/>
      <c r="AK64" s="135"/>
      <c r="AL64" s="135"/>
    </row>
    <row r="65" spans="1:38" ht="12" customHeight="1">
      <c r="A65" s="20"/>
      <c r="B65" s="182" t="s">
        <v>3</v>
      </c>
      <c r="C65" s="81" t="s">
        <v>60</v>
      </c>
      <c r="D65" s="63">
        <v>481817417</v>
      </c>
      <c r="E65" s="63">
        <v>409534870</v>
      </c>
      <c r="F65" s="134"/>
      <c r="G65" s="64">
        <f t="shared" si="14"/>
        <v>0.1764991269241616</v>
      </c>
      <c r="H65" s="39">
        <v>9891</v>
      </c>
      <c r="I65" s="39">
        <v>9332</v>
      </c>
      <c r="J65" s="39"/>
      <c r="K65" s="182" t="s">
        <v>3</v>
      </c>
      <c r="L65" s="70">
        <f t="shared" si="10"/>
        <v>48712.71024163381</v>
      </c>
      <c r="M65" s="71">
        <f t="shared" si="11"/>
        <v>43885.005357908274</v>
      </c>
      <c r="N65" s="72"/>
      <c r="O65" s="64">
        <f t="shared" si="13"/>
        <v>0.11000807324398698</v>
      </c>
      <c r="P65" s="64">
        <v>0.1764991269241616</v>
      </c>
      <c r="Q65" s="42"/>
      <c r="R65" s="42"/>
      <c r="AB65" s="143"/>
      <c r="AC65" s="151"/>
      <c r="AG65" s="143"/>
      <c r="AH65" s="163"/>
      <c r="AK65" s="143"/>
      <c r="AL65" s="169"/>
    </row>
    <row r="66" spans="1:38" ht="12" customHeight="1">
      <c r="A66" s="20"/>
      <c r="B66" s="182" t="s">
        <v>48</v>
      </c>
      <c r="C66" s="81" t="s">
        <v>61</v>
      </c>
      <c r="D66" s="63">
        <v>507868</v>
      </c>
      <c r="E66" s="63">
        <v>904732</v>
      </c>
      <c r="F66" s="134"/>
      <c r="G66" s="64">
        <f t="shared" si="14"/>
        <v>-0.4386536565524376</v>
      </c>
      <c r="H66" s="39">
        <v>3.7675</v>
      </c>
      <c r="I66" s="39">
        <v>3.849</v>
      </c>
      <c r="J66" s="39"/>
      <c r="K66" s="182" t="s">
        <v>48</v>
      </c>
      <c r="L66" s="70">
        <f t="shared" si="10"/>
        <v>134802.3888520239</v>
      </c>
      <c r="M66" s="71">
        <f t="shared" si="11"/>
        <v>235056.37828007273</v>
      </c>
      <c r="N66" s="72"/>
      <c r="O66" s="64">
        <f t="shared" si="13"/>
        <v>-0.42651039789524414</v>
      </c>
      <c r="P66" s="64">
        <v>-0.4386536565524376</v>
      </c>
      <c r="Q66" s="42"/>
      <c r="R66" s="42"/>
      <c r="AB66" s="146" t="s">
        <v>63</v>
      </c>
      <c r="AC66" s="153"/>
      <c r="AG66" s="146" t="s">
        <v>63</v>
      </c>
      <c r="AH66" s="159"/>
      <c r="AK66" s="146" t="s">
        <v>63</v>
      </c>
      <c r="AL66" s="170"/>
    </row>
    <row r="67" spans="1:38" ht="12" customHeight="1">
      <c r="A67" s="20"/>
      <c r="B67" s="186" t="s">
        <v>0</v>
      </c>
      <c r="C67" s="81" t="s">
        <v>62</v>
      </c>
      <c r="D67" s="63">
        <v>271946.98</v>
      </c>
      <c r="E67" s="63">
        <v>518943.33</v>
      </c>
      <c r="F67" s="134"/>
      <c r="G67" s="64">
        <f>(D67/E67)-100/100</f>
        <v>-0.47596015927211166</v>
      </c>
      <c r="H67" s="39">
        <v>2.9945</v>
      </c>
      <c r="I67" s="39">
        <v>2.4594</v>
      </c>
      <c r="J67" s="39"/>
      <c r="K67" s="186" t="s">
        <v>0</v>
      </c>
      <c r="L67" s="70">
        <f t="shared" si="10"/>
        <v>90815.48839539154</v>
      </c>
      <c r="M67" s="71">
        <f t="shared" si="11"/>
        <v>211004.03757013907</v>
      </c>
      <c r="N67" s="72"/>
      <c r="O67" s="64">
        <f>(L67/M67)-100/100</f>
        <v>-0.5696030775467796</v>
      </c>
      <c r="P67" s="64">
        <v>-0.47596015927211166</v>
      </c>
      <c r="Q67" s="42"/>
      <c r="R67" s="42"/>
      <c r="AB67" s="143"/>
      <c r="AC67" s="150"/>
      <c r="AG67" s="143"/>
      <c r="AH67" s="161"/>
      <c r="AK67" s="143"/>
      <c r="AL67" s="169"/>
    </row>
    <row r="68" spans="1:38" ht="12" customHeight="1">
      <c r="A68" s="20"/>
      <c r="B68" s="183" t="s">
        <v>2</v>
      </c>
      <c r="C68" s="102" t="s">
        <v>47</v>
      </c>
      <c r="D68" s="103">
        <v>54752.4</v>
      </c>
      <c r="E68" s="103">
        <v>161730.7</v>
      </c>
      <c r="F68" s="134"/>
      <c r="G68" s="29">
        <f t="shared" si="14"/>
        <v>-0.6614594508030943</v>
      </c>
      <c r="H68" s="39">
        <v>0.7177</v>
      </c>
      <c r="I68" s="39">
        <v>0.684</v>
      </c>
      <c r="J68" s="38"/>
      <c r="K68" s="183" t="s">
        <v>2</v>
      </c>
      <c r="L68" s="9">
        <f t="shared" si="10"/>
        <v>76288.7000139334</v>
      </c>
      <c r="M68" s="76">
        <f t="shared" si="11"/>
        <v>236448.3918128655</v>
      </c>
      <c r="N68" s="77"/>
      <c r="O68" s="29">
        <f t="shared" si="13"/>
        <v>-0.6773558093204912</v>
      </c>
      <c r="P68" s="29">
        <v>-0.6614594508030943</v>
      </c>
      <c r="Q68" s="42"/>
      <c r="R68" s="42"/>
      <c r="AB68" s="138" t="s">
        <v>44</v>
      </c>
      <c r="AC68" s="6"/>
      <c r="AG68" s="138" t="s">
        <v>44</v>
      </c>
      <c r="AH68" s="162"/>
      <c r="AK68" s="138" t="s">
        <v>44</v>
      </c>
      <c r="AL68" s="168"/>
    </row>
    <row r="69" spans="1:18" ht="12" customHeight="1">
      <c r="A69" s="20"/>
      <c r="B69" s="128"/>
      <c r="C69" s="105"/>
      <c r="D69" s="104"/>
      <c r="E69" s="104"/>
      <c r="F69" s="86"/>
      <c r="G69" s="95"/>
      <c r="H69" s="36"/>
      <c r="I69" s="36"/>
      <c r="J69" s="36"/>
      <c r="K69" s="180" t="s">
        <v>43</v>
      </c>
      <c r="L69" s="125">
        <f>SUM(L45:L68)</f>
        <v>9443561.206322374</v>
      </c>
      <c r="M69" s="125">
        <f>SUM(M45:M68)</f>
        <v>18614847.78674615</v>
      </c>
      <c r="N69" s="86"/>
      <c r="O69" s="124">
        <f t="shared" si="13"/>
        <v>-0.49268662765825955</v>
      </c>
      <c r="P69" s="43"/>
      <c r="Q69" s="43"/>
      <c r="R69" s="43"/>
    </row>
    <row r="70" ht="12" customHeight="1">
      <c r="K70" s="187"/>
    </row>
    <row r="71" spans="4:18" ht="12" customHeight="1">
      <c r="D71" s="20"/>
      <c r="E71" s="20"/>
      <c r="F71" s="20"/>
      <c r="G71" s="20"/>
      <c r="H71" s="20"/>
      <c r="I71" s="20"/>
      <c r="J71" s="20"/>
      <c r="K71" s="188" t="s">
        <v>110</v>
      </c>
      <c r="L71" s="115">
        <f>SUM(L23,L69,L43)</f>
        <v>32551432.829764426</v>
      </c>
      <c r="M71" s="115">
        <f>SUM(M23,M69,M43)</f>
        <v>60854944.46816324</v>
      </c>
      <c r="N71" s="93"/>
      <c r="O71" s="116">
        <f>(L71/M71)-100/100</f>
        <v>-0.4650979782457286</v>
      </c>
      <c r="P71" s="43"/>
      <c r="Q71" s="43"/>
      <c r="R71" s="43"/>
    </row>
    <row r="72" spans="4:18" ht="12" customHeight="1">
      <c r="D72" s="20"/>
      <c r="E72" s="20"/>
      <c r="F72" s="20"/>
      <c r="G72" s="20"/>
      <c r="H72" s="20"/>
      <c r="I72" s="20"/>
      <c r="J72" s="20"/>
      <c r="K72" s="3"/>
      <c r="L72" s="7"/>
      <c r="M72" s="7"/>
      <c r="N72" s="1"/>
      <c r="O72" s="10"/>
      <c r="P72" s="10"/>
      <c r="Q72" s="10"/>
      <c r="R72" s="10"/>
    </row>
    <row r="73" spans="11:13" ht="12" customHeight="1">
      <c r="K73" s="31" t="s">
        <v>78</v>
      </c>
      <c r="L73" s="23"/>
      <c r="M73" s="23"/>
    </row>
    <row r="74" spans="11:12" ht="12" customHeight="1">
      <c r="K74" s="129" t="s">
        <v>86</v>
      </c>
      <c r="L74" s="17"/>
    </row>
    <row r="75" spans="11:12" ht="12" customHeight="1">
      <c r="K75" s="5" t="s">
        <v>105</v>
      </c>
      <c r="L75" s="8"/>
    </row>
    <row r="76" spans="11:12" ht="12" customHeight="1">
      <c r="K76" s="5"/>
      <c r="L76" s="8"/>
    </row>
    <row r="77" spans="11:12" ht="12" customHeight="1">
      <c r="K77" s="5"/>
      <c r="L77" s="22"/>
    </row>
    <row r="78" ht="12" customHeight="1">
      <c r="L78" s="22"/>
    </row>
    <row r="79" ht="12" customHeight="1">
      <c r="L79" s="22"/>
    </row>
    <row r="80" spans="11:12" ht="12" customHeight="1">
      <c r="K80" s="2"/>
      <c r="L80" s="22"/>
    </row>
    <row r="81" spans="11:12" ht="12" customHeight="1">
      <c r="K81" s="2"/>
      <c r="L81" s="22"/>
    </row>
    <row r="82" spans="11:12" ht="12" customHeight="1">
      <c r="K82" s="2"/>
      <c r="L82" s="18"/>
    </row>
    <row r="83" spans="11:12" ht="12" customHeight="1">
      <c r="K83" s="12"/>
      <c r="L83" s="17"/>
    </row>
    <row r="84" spans="11:18" ht="12" customHeight="1">
      <c r="K84" s="13"/>
      <c r="L84" s="8"/>
      <c r="M84" s="12"/>
      <c r="O84" s="19"/>
      <c r="P84" s="19"/>
      <c r="Q84" s="19"/>
      <c r="R84" s="19"/>
    </row>
    <row r="85" spans="11:18" ht="12" customHeight="1">
      <c r="K85" s="12"/>
      <c r="L85" s="17"/>
      <c r="M85" s="12"/>
      <c r="O85" s="19"/>
      <c r="P85" s="19"/>
      <c r="Q85" s="19"/>
      <c r="R85" s="19"/>
    </row>
    <row r="86" spans="11:18" ht="12" customHeight="1">
      <c r="K86" s="13"/>
      <c r="L86" s="8"/>
      <c r="M86" s="13"/>
      <c r="O86" s="17"/>
      <c r="P86" s="17"/>
      <c r="Q86" s="17"/>
      <c r="R86" s="17"/>
    </row>
    <row r="87" spans="11:18" ht="12" customHeight="1">
      <c r="K87" s="12"/>
      <c r="L87" s="8"/>
      <c r="M87" s="12"/>
      <c r="O87" s="8"/>
      <c r="P87" s="8"/>
      <c r="Q87" s="8"/>
      <c r="R87" s="8"/>
    </row>
    <row r="88" spans="11:18" ht="12" customHeight="1">
      <c r="K88" s="2"/>
      <c r="L88" s="11"/>
      <c r="M88" s="13"/>
      <c r="O88" s="17"/>
      <c r="P88" s="17"/>
      <c r="Q88" s="17"/>
      <c r="R88" s="17"/>
    </row>
    <row r="89" spans="11:18" ht="12" customHeight="1">
      <c r="K89" s="4"/>
      <c r="L89" s="8"/>
      <c r="M89" s="2"/>
      <c r="O89" s="8"/>
      <c r="P89" s="8"/>
      <c r="Q89" s="8"/>
      <c r="R89" s="8"/>
    </row>
    <row r="90" spans="11:18" ht="12" customHeight="1">
      <c r="K90" s="2"/>
      <c r="L90" s="8"/>
      <c r="M90" s="4"/>
      <c r="O90" s="11"/>
      <c r="P90" s="11"/>
      <c r="Q90" s="11"/>
      <c r="R90" s="11"/>
    </row>
    <row r="91" spans="11:18" ht="12" customHeight="1">
      <c r="K91" s="2"/>
      <c r="L91" s="8"/>
      <c r="M91" s="2"/>
      <c r="O91" s="8"/>
      <c r="P91" s="8"/>
      <c r="Q91" s="8"/>
      <c r="R91" s="8"/>
    </row>
    <row r="92" spans="11:18" ht="12" customHeight="1">
      <c r="K92" s="2"/>
      <c r="L92" s="8"/>
      <c r="M92" s="12"/>
      <c r="O92" s="8"/>
      <c r="P92" s="8"/>
      <c r="Q92" s="8"/>
      <c r="R92" s="8"/>
    </row>
    <row r="93" spans="11:18" ht="12" customHeight="1">
      <c r="K93" s="12"/>
      <c r="L93" s="8"/>
      <c r="M93" s="2"/>
      <c r="O93" s="8"/>
      <c r="P93" s="8"/>
      <c r="Q93" s="8"/>
      <c r="R93" s="8"/>
    </row>
    <row r="94" spans="11:18" ht="12" customHeight="1">
      <c r="K94" s="2"/>
      <c r="L94" s="8"/>
      <c r="M94" s="2"/>
      <c r="O94" s="8"/>
      <c r="P94" s="8"/>
      <c r="Q94" s="8"/>
      <c r="R94" s="8"/>
    </row>
    <row r="95" spans="11:18" ht="12" customHeight="1">
      <c r="K95" s="2"/>
      <c r="L95" s="8"/>
      <c r="M95" s="2"/>
      <c r="O95" s="8"/>
      <c r="P95" s="8"/>
      <c r="Q95" s="8"/>
      <c r="R95" s="8"/>
    </row>
    <row r="96" spans="11:18" ht="12" customHeight="1">
      <c r="K96" s="2"/>
      <c r="L96" s="8"/>
      <c r="M96" s="2"/>
      <c r="O96" s="8"/>
      <c r="P96" s="8"/>
      <c r="Q96" s="8"/>
      <c r="R96" s="8"/>
    </row>
    <row r="97" spans="11:18" ht="12" customHeight="1">
      <c r="K97" s="2"/>
      <c r="L97" s="8"/>
      <c r="M97" s="2"/>
      <c r="O97" s="8"/>
      <c r="P97" s="8"/>
      <c r="Q97" s="8"/>
      <c r="R97" s="8"/>
    </row>
    <row r="98" spans="11:18" ht="12" customHeight="1">
      <c r="K98" s="2"/>
      <c r="L98" s="8"/>
      <c r="M98" s="12"/>
      <c r="O98" s="8"/>
      <c r="P98" s="8"/>
      <c r="Q98" s="8"/>
      <c r="R98" s="8"/>
    </row>
    <row r="99" spans="11:18" ht="12" customHeight="1">
      <c r="K99" s="2"/>
      <c r="L99" s="8"/>
      <c r="M99" s="2"/>
      <c r="O99" s="8"/>
      <c r="P99" s="8"/>
      <c r="Q99" s="8"/>
      <c r="R99" s="8"/>
    </row>
    <row r="100" spans="11:18" ht="12" customHeight="1">
      <c r="K100" s="2"/>
      <c r="L100" s="8"/>
      <c r="M100" s="2"/>
      <c r="O100" s="8"/>
      <c r="P100" s="8"/>
      <c r="Q100" s="8"/>
      <c r="R100" s="8"/>
    </row>
    <row r="101" spans="11:18" ht="12" customHeight="1">
      <c r="K101" s="2"/>
      <c r="L101" s="17"/>
      <c r="M101" s="2"/>
      <c r="O101" s="8"/>
      <c r="P101" s="8"/>
      <c r="Q101" s="8"/>
      <c r="R101" s="8"/>
    </row>
    <row r="102" spans="11:18" ht="12" customHeight="1">
      <c r="K102" s="13"/>
      <c r="L102" s="8"/>
      <c r="M102" s="2"/>
      <c r="O102" s="8"/>
      <c r="P102" s="8"/>
      <c r="Q102" s="8"/>
      <c r="R102" s="8"/>
    </row>
    <row r="103" spans="11:18" ht="12" customHeight="1">
      <c r="K103" s="2"/>
      <c r="L103" s="8"/>
      <c r="M103" s="13"/>
      <c r="O103" s="17"/>
      <c r="P103" s="17"/>
      <c r="Q103" s="17"/>
      <c r="R103" s="17"/>
    </row>
    <row r="104" spans="11:18" ht="12" customHeight="1">
      <c r="K104" s="2"/>
      <c r="L104" s="8"/>
      <c r="M104" s="2"/>
      <c r="O104" s="8"/>
      <c r="P104" s="8"/>
      <c r="Q104" s="8"/>
      <c r="R104" s="8"/>
    </row>
    <row r="105" spans="11:18" ht="12" customHeight="1">
      <c r="K105" s="12"/>
      <c r="L105" s="8"/>
      <c r="M105" s="2"/>
      <c r="O105" s="8"/>
      <c r="P105" s="8"/>
      <c r="Q105" s="8"/>
      <c r="R105" s="8"/>
    </row>
    <row r="106" spans="11:18" ht="12" customHeight="1">
      <c r="K106" s="2"/>
      <c r="L106" s="8"/>
      <c r="M106" s="12"/>
      <c r="O106" s="8"/>
      <c r="P106" s="8"/>
      <c r="Q106" s="8"/>
      <c r="R106" s="8"/>
    </row>
    <row r="107" spans="11:18" ht="12" customHeight="1">
      <c r="K107" s="2"/>
      <c r="L107" s="8"/>
      <c r="M107" s="2"/>
      <c r="O107" s="8"/>
      <c r="P107" s="8"/>
      <c r="Q107" s="8"/>
      <c r="R107" s="8"/>
    </row>
    <row r="108" spans="11:18" ht="12" customHeight="1">
      <c r="K108" s="2"/>
      <c r="L108" s="8"/>
      <c r="M108" s="2"/>
      <c r="O108" s="8"/>
      <c r="P108" s="8"/>
      <c r="Q108" s="8"/>
      <c r="R108" s="8"/>
    </row>
    <row r="109" spans="11:18" ht="12" customHeight="1">
      <c r="K109" s="12"/>
      <c r="L109" s="8"/>
      <c r="M109" s="12"/>
      <c r="O109" s="8"/>
      <c r="P109" s="8"/>
      <c r="Q109" s="8"/>
      <c r="R109" s="8"/>
    </row>
    <row r="110" spans="11:18" ht="12" customHeight="1">
      <c r="K110" s="2"/>
      <c r="L110" s="8"/>
      <c r="M110" s="2"/>
      <c r="O110" s="8"/>
      <c r="P110" s="8"/>
      <c r="Q110" s="8"/>
      <c r="R110" s="8"/>
    </row>
    <row r="111" spans="11:18" ht="12" customHeight="1">
      <c r="K111" s="2"/>
      <c r="L111" s="8"/>
      <c r="M111" s="2"/>
      <c r="O111" s="8"/>
      <c r="P111" s="8"/>
      <c r="Q111" s="8"/>
      <c r="R111" s="8"/>
    </row>
    <row r="112" spans="11:18" ht="12" customHeight="1">
      <c r="K112" s="2"/>
      <c r="L112" s="8"/>
      <c r="M112" s="2"/>
      <c r="O112" s="8"/>
      <c r="P112" s="8"/>
      <c r="Q112" s="8"/>
      <c r="R112" s="8"/>
    </row>
    <row r="113" spans="11:18" ht="12" customHeight="1">
      <c r="K113" s="2"/>
      <c r="L113" s="8"/>
      <c r="M113" s="2"/>
      <c r="O113" s="8"/>
      <c r="P113" s="8"/>
      <c r="Q113" s="8"/>
      <c r="R113" s="8"/>
    </row>
    <row r="114" spans="11:18" ht="12" customHeight="1">
      <c r="K114" s="12"/>
      <c r="L114" s="8"/>
      <c r="M114" s="12"/>
      <c r="O114" s="8"/>
      <c r="P114" s="8"/>
      <c r="Q114" s="8"/>
      <c r="R114" s="8"/>
    </row>
    <row r="115" spans="11:18" ht="12" customHeight="1">
      <c r="K115" s="2"/>
      <c r="L115" s="8"/>
      <c r="M115" s="2"/>
      <c r="O115" s="8"/>
      <c r="P115" s="8"/>
      <c r="Q115" s="8"/>
      <c r="R115" s="8"/>
    </row>
    <row r="116" spans="11:18" ht="12" customHeight="1">
      <c r="K116" s="2"/>
      <c r="L116" s="8"/>
      <c r="M116" s="2"/>
      <c r="O116" s="8"/>
      <c r="P116" s="8"/>
      <c r="Q116" s="8"/>
      <c r="R116" s="8"/>
    </row>
    <row r="117" spans="11:18" ht="12" customHeight="1">
      <c r="K117" s="2"/>
      <c r="L117" s="8"/>
      <c r="M117" s="2"/>
      <c r="O117" s="8"/>
      <c r="P117" s="8"/>
      <c r="Q117" s="8"/>
      <c r="R117" s="8"/>
    </row>
    <row r="118" spans="11:18" ht="12" customHeight="1">
      <c r="K118" s="2"/>
      <c r="L118" s="8"/>
      <c r="M118" s="12"/>
      <c r="O118" s="8"/>
      <c r="P118" s="8"/>
      <c r="Q118" s="8"/>
      <c r="R118" s="8"/>
    </row>
    <row r="119" spans="11:18" ht="12" customHeight="1">
      <c r="K119" s="2"/>
      <c r="L119" s="8"/>
      <c r="M119" s="2"/>
      <c r="O119" s="8"/>
      <c r="P119" s="8"/>
      <c r="Q119" s="8"/>
      <c r="R119" s="8"/>
    </row>
    <row r="120" spans="11:18" ht="12" customHeight="1">
      <c r="K120" s="12"/>
      <c r="L120" s="8"/>
      <c r="M120" s="12"/>
      <c r="O120" s="8"/>
      <c r="P120" s="8"/>
      <c r="Q120" s="8"/>
      <c r="R120" s="8"/>
    </row>
    <row r="121" spans="11:18" ht="12" customHeight="1">
      <c r="K121" s="2"/>
      <c r="L121" s="8"/>
      <c r="M121" s="2"/>
      <c r="O121" s="8"/>
      <c r="P121" s="8"/>
      <c r="Q121" s="8"/>
      <c r="R121" s="8"/>
    </row>
    <row r="122" spans="11:18" ht="12" customHeight="1">
      <c r="K122" s="2"/>
      <c r="L122" s="8"/>
      <c r="M122" s="2"/>
      <c r="O122" s="8"/>
      <c r="P122" s="8"/>
      <c r="Q122" s="8"/>
      <c r="R122" s="8"/>
    </row>
    <row r="123" spans="11:18" ht="12" customHeight="1">
      <c r="K123" s="2"/>
      <c r="L123" s="8"/>
      <c r="M123" s="2"/>
      <c r="O123" s="8"/>
      <c r="P123" s="8"/>
      <c r="Q123" s="8"/>
      <c r="R123" s="8"/>
    </row>
    <row r="124" spans="11:18" ht="12" customHeight="1">
      <c r="K124" s="16"/>
      <c r="L124" s="8"/>
      <c r="M124" s="2"/>
      <c r="O124" s="8"/>
      <c r="P124" s="8"/>
      <c r="Q124" s="8"/>
      <c r="R124" s="8"/>
    </row>
    <row r="125" spans="11:18" ht="12" customHeight="1">
      <c r="K125" s="2"/>
      <c r="L125" s="8"/>
      <c r="M125" s="2"/>
      <c r="O125" s="8"/>
      <c r="P125" s="8"/>
      <c r="Q125" s="8"/>
      <c r="R125" s="8"/>
    </row>
    <row r="126" spans="11:18" ht="12" customHeight="1">
      <c r="K126" s="2"/>
      <c r="L126" s="8"/>
      <c r="M126" s="2"/>
      <c r="O126" s="8"/>
      <c r="P126" s="8"/>
      <c r="Q126" s="8"/>
      <c r="R126" s="8"/>
    </row>
    <row r="127" spans="11:18" ht="12" customHeight="1">
      <c r="K127" s="12"/>
      <c r="L127" s="8"/>
      <c r="M127" s="2"/>
      <c r="O127" s="8"/>
      <c r="P127" s="8"/>
      <c r="Q127" s="8"/>
      <c r="R127" s="8"/>
    </row>
    <row r="128" spans="11:18" ht="12" customHeight="1">
      <c r="K128" s="12"/>
      <c r="L128" s="8"/>
      <c r="M128" s="2"/>
      <c r="O128" s="8"/>
      <c r="P128" s="8"/>
      <c r="Q128" s="8"/>
      <c r="R128" s="8"/>
    </row>
    <row r="129" spans="11:18" ht="12" customHeight="1">
      <c r="K129" s="2"/>
      <c r="L129" s="8"/>
      <c r="M129" s="16"/>
      <c r="O129" s="8"/>
      <c r="P129" s="8"/>
      <c r="Q129" s="8"/>
      <c r="R129" s="8"/>
    </row>
    <row r="130" spans="11:18" ht="12" customHeight="1">
      <c r="K130" s="2"/>
      <c r="L130" s="8"/>
      <c r="M130" s="2"/>
      <c r="O130" s="8"/>
      <c r="P130" s="8"/>
      <c r="Q130" s="8"/>
      <c r="R130" s="8"/>
    </row>
    <row r="131" spans="11:18" ht="12" customHeight="1">
      <c r="K131" s="2"/>
      <c r="L131" s="8"/>
      <c r="M131" s="12"/>
      <c r="O131" s="8"/>
      <c r="P131" s="8"/>
      <c r="Q131" s="8"/>
      <c r="R131" s="8"/>
    </row>
    <row r="132" spans="11:18" ht="12" customHeight="1">
      <c r="K132" s="12"/>
      <c r="L132" s="8"/>
      <c r="M132" s="2"/>
      <c r="O132" s="8"/>
      <c r="P132" s="8"/>
      <c r="Q132" s="8"/>
      <c r="R132" s="8"/>
    </row>
    <row r="133" spans="11:18" ht="12" customHeight="1">
      <c r="K133" s="12"/>
      <c r="L133" s="8"/>
      <c r="M133" s="2"/>
      <c r="O133" s="8"/>
      <c r="P133" s="8"/>
      <c r="Q133" s="8"/>
      <c r="R133" s="8"/>
    </row>
    <row r="134" spans="11:18" ht="12" customHeight="1">
      <c r="K134" s="12"/>
      <c r="L134" s="8"/>
      <c r="M134" s="12"/>
      <c r="O134" s="8"/>
      <c r="P134" s="8"/>
      <c r="Q134" s="8"/>
      <c r="R134" s="8"/>
    </row>
    <row r="135" spans="11:18" ht="12" customHeight="1">
      <c r="K135" s="2"/>
      <c r="L135" s="7"/>
      <c r="M135" s="2"/>
      <c r="O135" s="8"/>
      <c r="P135" s="8"/>
      <c r="Q135" s="8"/>
      <c r="R135" s="8"/>
    </row>
    <row r="136" spans="11:18" ht="12" customHeight="1">
      <c r="K136" s="12"/>
      <c r="L136" s="7"/>
      <c r="M136" s="12"/>
      <c r="O136" s="8"/>
      <c r="P136" s="8"/>
      <c r="Q136" s="8"/>
      <c r="R136" s="8"/>
    </row>
    <row r="137" spans="11:18" ht="12" customHeight="1">
      <c r="K137" s="13"/>
      <c r="L137" s="7"/>
      <c r="M137" s="12"/>
      <c r="O137" s="7"/>
      <c r="P137" s="7"/>
      <c r="Q137" s="7"/>
      <c r="R137" s="7"/>
    </row>
    <row r="138" spans="11:18" ht="12" customHeight="1">
      <c r="K138" s="14"/>
      <c r="M138" s="13"/>
      <c r="O138" s="7"/>
      <c r="P138" s="7"/>
      <c r="Q138" s="7"/>
      <c r="R138" s="7"/>
    </row>
    <row r="139" spans="13:18" ht="12" customHeight="1">
      <c r="M139" s="14"/>
      <c r="O139" s="7"/>
      <c r="P139" s="7"/>
      <c r="Q139" s="7"/>
      <c r="R139" s="7"/>
    </row>
    <row r="162" ht="12" customHeight="1">
      <c r="S162" s="20"/>
    </row>
    <row r="163" spans="19:21" ht="12" customHeight="1">
      <c r="S163" s="20"/>
      <c r="T163" s="20"/>
      <c r="U163" s="20"/>
    </row>
  </sheetData>
  <sheetProtection/>
  <mergeCells count="7">
    <mergeCell ref="P7:P9"/>
    <mergeCell ref="G7:G9"/>
    <mergeCell ref="O7:O9"/>
    <mergeCell ref="D6:F6"/>
    <mergeCell ref="B2:G3"/>
    <mergeCell ref="K2:O3"/>
    <mergeCell ref="L6:N6"/>
  </mergeCells>
  <printOptions gridLines="1" horizontalCentered="1"/>
  <pageMargins left="0.35433070866141736" right="0.2755905511811024" top="0.1968503937007874" bottom="0.31496062992125984" header="0.5118110236220472" footer="0.35433070866141736"/>
  <pageSetup orientation="portrait" paperSize="9" scale="85" r:id="rId2"/>
  <colBreaks count="1" manualBreakCount="1">
    <brk id="7" min="1" max="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lorenzo</dc:creator>
  <cp:keywords/>
  <dc:description/>
  <cp:lastModifiedBy>finklerm</cp:lastModifiedBy>
  <cp:lastPrinted>2009-04-07T15:18:59Z</cp:lastPrinted>
  <dcterms:created xsi:type="dcterms:W3CDTF">2000-01-26T11:30:36Z</dcterms:created>
  <dcterms:modified xsi:type="dcterms:W3CDTF">2009-09-15T21:43:19Z</dcterms:modified>
  <cp:category/>
  <cp:version/>
  <cp:contentType/>
  <cp:contentStatus/>
</cp:coreProperties>
</file>