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05" yWindow="0" windowWidth="15360" windowHeight="8235" firstSheet="1" activeTab="1"/>
  </bookViews>
  <sheets>
    <sheet name="ISSUE LEVEL DATA" sheetId="6" r:id="rId1"/>
    <sheet name="ESTIMATES&amp;PEs" sheetId="1" r:id="rId2"/>
    <sheet name="12 MONTH VALUES" sheetId="5" r:id="rId3"/>
    <sheet name="DIVISORS&amp;AGGREGATES" sheetId="2" r:id="rId4"/>
    <sheet name="DIVIDENDS" sheetId="3" r:id="rId5"/>
  </sheets>
  <definedNames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FEATURE" hidden="1">"c2197"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PARENT" hidden="1">"c2144"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39371.6185416667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SPWS_WBID">"D59E1A16-371E-4D0F-A93D-481B765CD67C"</definedName>
    <definedName name="SPWS_WSID" localSheetId="2" hidden="1">"C89F8C20-D0D0-4E9B-9D82-A6F84D6FD2B5"</definedName>
    <definedName name="SPWS_WSID" localSheetId="4" hidden="1">"9A25CC12-58CB-458B-AD22-F2CB6892E9ED"</definedName>
    <definedName name="SPWS_WSID" localSheetId="3" hidden="1">"3DBDD925-7AEB-455E-A770-CEEF17D6751A"</definedName>
    <definedName name="SPWS_WSID" localSheetId="1" hidden="1">"2E0D7859-DB93-478B-9DA7-67CC50929A66"</definedName>
    <definedName name="SPWS_WSID" localSheetId="0" hidden="1">"A9C143DE-FC40-44CA-9F37-A4FFBE721530"</definedName>
  </definedNames>
  <calcPr calcId="125725"/>
</workbook>
</file>

<file path=xl/calcChain.xml><?xml version="1.0" encoding="utf-8"?>
<calcChain xmlns="http://schemas.openxmlformats.org/spreadsheetml/2006/main">
  <c r="D34" i="1"/>
  <c r="D33"/>
  <c r="D7" i="3"/>
  <c r="F7" i="2"/>
  <c r="A3" i="1"/>
  <c r="F8" i="3"/>
  <c r="G7" s="1"/>
  <c r="H42" i="1"/>
  <c r="G46"/>
  <c r="I45"/>
  <c r="I44"/>
  <c r="I43"/>
  <c r="I42"/>
  <c r="H44"/>
  <c r="H43"/>
  <c r="H45"/>
  <c r="H46"/>
  <c r="H50"/>
  <c r="H51"/>
  <c r="H52"/>
  <c r="E52"/>
  <c r="I52" s="1"/>
  <c r="I51"/>
  <c r="I49"/>
  <c r="I46"/>
  <c r="I53"/>
  <c r="H53"/>
  <c r="H49"/>
  <c r="I48"/>
  <c r="H48"/>
  <c r="I47"/>
  <c r="H47"/>
  <c r="G47"/>
  <c r="G48"/>
  <c r="G49"/>
  <c r="G52"/>
  <c r="G51"/>
  <c r="G50"/>
  <c r="G53"/>
  <c r="D9" i="2"/>
  <c r="E9"/>
  <c r="G55" i="1"/>
  <c r="H55"/>
  <c r="D8" i="3"/>
  <c r="F8" i="2"/>
  <c r="G8" i="3"/>
  <c r="D10" i="2"/>
  <c r="E10"/>
  <c r="E9" i="3"/>
  <c r="D9"/>
  <c r="F9"/>
  <c r="G9"/>
  <c r="F9" i="2"/>
  <c r="D11"/>
  <c r="E11"/>
  <c r="G10" i="3"/>
  <c r="D10"/>
  <c r="F10" i="2"/>
  <c r="E12"/>
  <c r="D12"/>
  <c r="D11" i="3"/>
  <c r="G11"/>
  <c r="F11" i="2"/>
  <c r="D13"/>
  <c r="E13"/>
  <c r="G12" i="3"/>
  <c r="D12"/>
  <c r="F12" i="2"/>
  <c r="D14"/>
  <c r="E14"/>
  <c r="G13" i="3"/>
  <c r="D13"/>
  <c r="F13" i="2"/>
  <c r="D15"/>
  <c r="E15"/>
  <c r="G14" i="3"/>
  <c r="D14"/>
  <c r="F14" i="2"/>
  <c r="D16"/>
  <c r="E16"/>
  <c r="D15" i="3"/>
  <c r="G15"/>
  <c r="G16"/>
  <c r="F15" i="2"/>
  <c r="D16" i="3"/>
  <c r="D17"/>
  <c r="G17"/>
  <c r="D18"/>
  <c r="G18"/>
  <c r="D19"/>
  <c r="D20"/>
  <c r="G20"/>
  <c r="G21"/>
  <c r="D21"/>
  <c r="G22"/>
  <c r="D22"/>
  <c r="G23"/>
  <c r="D23"/>
  <c r="G24"/>
  <c r="D24"/>
  <c r="G25"/>
  <c r="G26"/>
  <c r="D25"/>
  <c r="D26"/>
  <c r="D27"/>
  <c r="G27"/>
  <c r="G28"/>
  <c r="D28"/>
  <c r="G29"/>
  <c r="D29"/>
  <c r="G30"/>
  <c r="D30"/>
  <c r="D31"/>
  <c r="G31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32"/>
  <c r="D17" i="2"/>
  <c r="E17"/>
  <c r="F16"/>
  <c r="E18"/>
  <c r="D18"/>
  <c r="F17"/>
  <c r="D19"/>
  <c r="E19"/>
  <c r="F18"/>
  <c r="D20"/>
  <c r="E20"/>
  <c r="F19"/>
  <c r="D21"/>
  <c r="E21"/>
  <c r="F20"/>
  <c r="F21"/>
  <c r="D22"/>
  <c r="E22"/>
  <c r="F22"/>
  <c r="D23"/>
  <c r="E23"/>
  <c r="F23"/>
  <c r="E24"/>
  <c r="D24"/>
  <c r="D25"/>
  <c r="E25"/>
  <c r="F24"/>
  <c r="F25"/>
  <c r="F30"/>
  <c r="D26"/>
  <c r="E26"/>
  <c r="F26"/>
  <c r="D27"/>
  <c r="E27"/>
  <c r="E28"/>
  <c r="F27"/>
  <c r="D28"/>
  <c r="F28"/>
  <c r="D29"/>
  <c r="E29"/>
  <c r="F29"/>
  <c r="D30"/>
  <c r="E30"/>
  <c r="D31"/>
  <c r="E31"/>
  <c r="F31"/>
  <c r="D32"/>
  <c r="E32"/>
  <c r="F32"/>
  <c r="E33"/>
  <c r="D33"/>
  <c r="E34"/>
  <c r="D34"/>
  <c r="I50" i="1" l="1"/>
</calcChain>
</file>

<file path=xl/comments1.xml><?xml version="1.0" encoding="utf-8"?>
<comments xmlns="http://schemas.openxmlformats.org/spreadsheetml/2006/main">
  <authors>
    <author>howard_silverblatt</author>
  </authors>
  <commentList>
    <comment ref="G19" authorId="0">
      <text>
        <r>
          <rPr>
            <b/>
            <sz val="8"/>
            <color indexed="81"/>
            <rFont val="Tahoma"/>
          </rPr>
          <t>howard_silverblatt: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<sst xmlns="http://schemas.openxmlformats.org/spreadsheetml/2006/main" count="2007" uniqueCount="1203">
  <si>
    <t>QUARTER</t>
  </si>
  <si>
    <t>PRICE</t>
  </si>
  <si>
    <t>DIVISOR</t>
  </si>
  <si>
    <t xml:space="preserve"> </t>
  </si>
  <si>
    <t>03/31/2002</t>
  </si>
  <si>
    <t>12/31/2001</t>
  </si>
  <si>
    <t>09/30/2001</t>
  </si>
  <si>
    <t>06/30/2001</t>
  </si>
  <si>
    <t>03/31/2001</t>
  </si>
  <si>
    <t>12/31/2000</t>
  </si>
  <si>
    <t>09/30/2000</t>
  </si>
  <si>
    <t>06/30/2000</t>
  </si>
  <si>
    <t>03/31/2000</t>
  </si>
  <si>
    <t>12/31/1999</t>
  </si>
  <si>
    <t>09/30/1999</t>
  </si>
  <si>
    <t>06/30/1999</t>
  </si>
  <si>
    <t>03/31/1999</t>
  </si>
  <si>
    <t>12/31/1998</t>
  </si>
  <si>
    <t>09/30/1998</t>
  </si>
  <si>
    <t>06/30/1998</t>
  </si>
  <si>
    <t>03/31/1998</t>
  </si>
  <si>
    <t>12/31/1997</t>
  </si>
  <si>
    <t>09/30/1997</t>
  </si>
  <si>
    <t>06/30/1997</t>
  </si>
  <si>
    <t>03/31/1997</t>
  </si>
  <si>
    <t>12/31/1996</t>
  </si>
  <si>
    <t>09/30/1996</t>
  </si>
  <si>
    <t>06/30/1996</t>
  </si>
  <si>
    <t>03/31/1996</t>
  </si>
  <si>
    <t>12/31/1995</t>
  </si>
  <si>
    <t>09/30/1995</t>
  </si>
  <si>
    <t>06/30/1995</t>
  </si>
  <si>
    <t>03/31/1995</t>
  </si>
  <si>
    <t>12/31/1994</t>
  </si>
  <si>
    <t>09/30/1994</t>
  </si>
  <si>
    <t>06/30/1994</t>
  </si>
  <si>
    <t>03/31/1994</t>
  </si>
  <si>
    <t>12/31/1993</t>
  </si>
  <si>
    <t>09/30/1993</t>
  </si>
  <si>
    <t>06/30/1993</t>
  </si>
  <si>
    <t>03/31/1993</t>
  </si>
  <si>
    <t>12/31/1992</t>
  </si>
  <si>
    <t>09/30/1992</t>
  </si>
  <si>
    <t>06/30/1992</t>
  </si>
  <si>
    <t>03/31/1992</t>
  </si>
  <si>
    <t>12/31/1991</t>
  </si>
  <si>
    <t>09/30/1991</t>
  </si>
  <si>
    <t>06/30/1991</t>
  </si>
  <si>
    <t>03/31/1991</t>
  </si>
  <si>
    <t>12/31/1990</t>
  </si>
  <si>
    <t>09/30/1990</t>
  </si>
  <si>
    <t>06/30/1990</t>
  </si>
  <si>
    <t>03/31/1990</t>
  </si>
  <si>
    <t>12/31/1989</t>
  </si>
  <si>
    <t>09/30/1989</t>
  </si>
  <si>
    <t>06/30/1989</t>
  </si>
  <si>
    <t>03/31/1989</t>
  </si>
  <si>
    <t>12/31/1988</t>
  </si>
  <si>
    <t>09/30/1988</t>
  </si>
  <si>
    <t>06/30/1988</t>
  </si>
  <si>
    <t>03/31/1988</t>
  </si>
  <si>
    <t>DIVIDENDS</t>
  </si>
  <si>
    <t>YIELD</t>
  </si>
  <si>
    <t xml:space="preserve">MARKET </t>
  </si>
  <si>
    <t>VALUE</t>
  </si>
  <si>
    <t>09/30/2002</t>
  </si>
  <si>
    <t>06/30/2002</t>
  </si>
  <si>
    <t>12/31/2003</t>
  </si>
  <si>
    <t>09/30/2003</t>
  </si>
  <si>
    <t>06/30/2003</t>
  </si>
  <si>
    <t>12/31/2002</t>
  </si>
  <si>
    <t>Data as of the close of:</t>
  </si>
  <si>
    <t>S&amp;P 500 close of:</t>
  </si>
  <si>
    <t>03/31/2004</t>
  </si>
  <si>
    <t>06/30/2004</t>
  </si>
  <si>
    <t>09/30/2004</t>
  </si>
  <si>
    <t>03/31/2005</t>
  </si>
  <si>
    <t>06/30/2005</t>
  </si>
  <si>
    <t>09/30/2005</t>
  </si>
  <si>
    <t>S&amp;P 500 EARNINGS AND ESTIMATE REPORT</t>
  </si>
  <si>
    <t>S&amp;P 500 CASH DIVIDENDS</t>
  </si>
  <si>
    <t>CASH</t>
  </si>
  <si>
    <t>(top down)</t>
  </si>
  <si>
    <t>P/E</t>
  </si>
  <si>
    <t>S&amp;P 500 DIVISORS AND AGGREGATES</t>
  </si>
  <si>
    <t>AS REPORTED</t>
  </si>
  <si>
    <t>END</t>
  </si>
  <si>
    <t>INDEX</t>
  </si>
  <si>
    <t>(ests are</t>
  </si>
  <si>
    <t>bottom up)</t>
  </si>
  <si>
    <t>top down)</t>
  </si>
  <si>
    <t>PER SHR</t>
  </si>
  <si>
    <t>OPERATING</t>
  </si>
  <si>
    <t>03/31/2003</t>
  </si>
  <si>
    <t>DATE</t>
  </si>
  <si>
    <t xml:space="preserve">AS </t>
  </si>
  <si>
    <t>REPORTED</t>
  </si>
  <si>
    <t>12/31/1987</t>
  </si>
  <si>
    <t>S&amp;P 500  12 MONTH VALUES</t>
  </si>
  <si>
    <t>(type of estimate)</t>
  </si>
  <si>
    <t>12 MONTHS</t>
  </si>
  <si>
    <t>12 MONTH</t>
  </si>
  <si>
    <t>Dividend yield (indicated rate)</t>
  </si>
  <si>
    <t xml:space="preserve">06/30/2003 </t>
  </si>
  <si>
    <t xml:space="preserve">03/31/2004 </t>
  </si>
  <si>
    <t>03/31/2006</t>
  </si>
  <si>
    <t>06/30/2006</t>
  </si>
  <si>
    <t>09/30/2006</t>
  </si>
  <si>
    <t xml:space="preserve">03/31/2005 </t>
  </si>
  <si>
    <t>03/31/2007</t>
  </si>
  <si>
    <t>06/30/2007</t>
  </si>
  <si>
    <t>09/30/2007</t>
  </si>
  <si>
    <t xml:space="preserve">12/31/2005 </t>
  </si>
  <si>
    <t xml:space="preserve">03/31/2006 </t>
  </si>
  <si>
    <t>STANDARD &amp; POOR'S INDEX SERVICES</t>
  </si>
  <si>
    <t xml:space="preserve">09/30/2006 </t>
  </si>
  <si>
    <t>06/30/2008</t>
  </si>
  <si>
    <t>03/31/2008</t>
  </si>
  <si>
    <t>09/30/2008</t>
  </si>
  <si>
    <t xml:space="preserve">03/31/2007 </t>
  </si>
  <si>
    <t xml:space="preserve">06/30/2007 </t>
  </si>
  <si>
    <t xml:space="preserve">12/31/2006 </t>
  </si>
  <si>
    <t>12/31/2009</t>
  </si>
  <si>
    <t>09/30/2009</t>
  </si>
  <si>
    <t>06/30/2009</t>
  </si>
  <si>
    <t>12/31/2007</t>
  </si>
  <si>
    <t xml:space="preserve">06/30/2008 </t>
  </si>
  <si>
    <t>EARNINGS</t>
  </si>
  <si>
    <t xml:space="preserve">QUARTER </t>
  </si>
  <si>
    <t>$ BILLIONS</t>
  </si>
  <si>
    <t>(full float adjusted)</t>
  </si>
  <si>
    <t>(half float adjusted)</t>
  </si>
  <si>
    <t>2009 estimate</t>
  </si>
  <si>
    <t>(bottom up)</t>
  </si>
  <si>
    <t>03/30/2010</t>
  </si>
  <si>
    <t>06/30/2010</t>
  </si>
  <si>
    <t>09/30/2010</t>
  </si>
  <si>
    <t>12/31/2010</t>
  </si>
  <si>
    <t>2010 estimate</t>
  </si>
  <si>
    <t>Operating:</t>
  </si>
  <si>
    <t>Bottom up:</t>
  </si>
  <si>
    <t>Top down:</t>
  </si>
  <si>
    <t>S&amp;P covering Equity Analyst estimate for specific issue, building from the bottom up to the index level estimate</t>
  </si>
  <si>
    <t>As Reported:</t>
  </si>
  <si>
    <t>Income from product (goods and services), excludes corporate (M&amp;A, financing, layoffs ), and unusual items</t>
  </si>
  <si>
    <t>Income from continuing operations, also known GAAP (Generally Accepted Accounting Principles) and As Reported</t>
  </si>
  <si>
    <t>Actual earnings are bottom up</t>
  </si>
  <si>
    <t>Estimates are bottom up and top down, as marked</t>
  </si>
  <si>
    <t>The current reporting period is shown (xx%), indicating that xx% is based on actual earnings and 100-xx% are based on estimates</t>
  </si>
  <si>
    <t>Estimated P/Es are based on the report date price; actual P/Es are based on the quarter end price</t>
  </si>
  <si>
    <t>S&amp;P estimate (Economics Dpt) incorporates models (economic, financial, policy), does not come down to the issue level</t>
  </si>
  <si>
    <t>PRIOR</t>
  </si>
  <si>
    <t>% CHG FROM</t>
  </si>
  <si>
    <t>YEAR</t>
  </si>
  <si>
    <t>PRIOR YEAR</t>
  </si>
  <si>
    <t>ACTUAL</t>
  </si>
  <si>
    <t>SALES</t>
  </si>
  <si>
    <t>SECTOR</t>
  </si>
  <si>
    <t>Consumer Discretionary</t>
  </si>
  <si>
    <t>Consumer Staples</t>
  </si>
  <si>
    <t>Financials</t>
  </si>
  <si>
    <t>Industrials</t>
  </si>
  <si>
    <t>Information Technology</t>
  </si>
  <si>
    <t>Materials</t>
  </si>
  <si>
    <t>TICKER</t>
  </si>
  <si>
    <t>COMPANY</t>
  </si>
  <si>
    <t xml:space="preserve">YEAR </t>
  </si>
  <si>
    <t>ADBE</t>
  </si>
  <si>
    <t>Adobe Systems</t>
  </si>
  <si>
    <t>AA</t>
  </si>
  <si>
    <t>Alcoa Inc</t>
  </si>
  <si>
    <t>APOL</t>
  </si>
  <si>
    <t>Apollo Group'A'</t>
  </si>
  <si>
    <t>AZO</t>
  </si>
  <si>
    <t>AutoZone Inc</t>
  </si>
  <si>
    <t>BBBY</t>
  </si>
  <si>
    <t>Bed Bath &amp; Beyond</t>
  </si>
  <si>
    <t>BBY</t>
  </si>
  <si>
    <t>Best Buy</t>
  </si>
  <si>
    <t>CCL</t>
  </si>
  <si>
    <t>Carnival Corp</t>
  </si>
  <si>
    <t>CAG</t>
  </si>
  <si>
    <t>ConAgra Foods</t>
  </si>
  <si>
    <t>COST</t>
  </si>
  <si>
    <t>Costco Wholesale</t>
  </si>
  <si>
    <t>DRI</t>
  </si>
  <si>
    <t>Darden Restaurants</t>
  </si>
  <si>
    <t>DFS</t>
  </si>
  <si>
    <t>Discover Financial Svcs</t>
  </si>
  <si>
    <t>FDX</t>
  </si>
  <si>
    <t>FedEx Corp</t>
  </si>
  <si>
    <t>GIS</t>
  </si>
  <si>
    <t>Genl Mills</t>
  </si>
  <si>
    <t>JBL</t>
  </si>
  <si>
    <t>Jabil Circuit</t>
  </si>
  <si>
    <t>KBH</t>
  </si>
  <si>
    <t>KB HOME</t>
  </si>
  <si>
    <t>LEN</t>
  </si>
  <si>
    <t>Lennar Corp'A'</t>
  </si>
  <si>
    <t>MKC</t>
  </si>
  <si>
    <t>MU</t>
  </si>
  <si>
    <t>Micron Technology</t>
  </si>
  <si>
    <t>MON</t>
  </si>
  <si>
    <t>Monsanto Co</t>
  </si>
  <si>
    <t>NSM</t>
  </si>
  <si>
    <t>Natl Semiconductor</t>
  </si>
  <si>
    <t>NKE</t>
  </si>
  <si>
    <t>NIKE, Inc'B'</t>
  </si>
  <si>
    <t>ORCL</t>
  </si>
  <si>
    <t>Oracle Corp</t>
  </si>
  <si>
    <t>PAYX</t>
  </si>
  <si>
    <t>Paychex Inc</t>
  </si>
  <si>
    <t>WAG</t>
  </si>
  <si>
    <t>Walgreen Co</t>
  </si>
  <si>
    <t xml:space="preserve">Operating estimates are from S&amp;P Analytical Services.  Actual operating, as reported and sales are from S&amp;P Compustat. </t>
  </si>
  <si>
    <t>Issue level data includes restatements</t>
  </si>
  <si>
    <t>PRIOR YR</t>
  </si>
  <si>
    <t>$ MIL</t>
  </si>
  <si>
    <t>03/30/2009</t>
  </si>
  <si>
    <t>12/31/2008</t>
  </si>
  <si>
    <t>Commentary:</t>
  </si>
  <si>
    <t>STZ</t>
  </si>
  <si>
    <t>Constellation Brands'A'</t>
  </si>
  <si>
    <t>FDO</t>
  </si>
  <si>
    <t>Family Dollar Stores</t>
  </si>
  <si>
    <t>PBG</t>
  </si>
  <si>
    <t>Pepsi Bottling Group</t>
  </si>
  <si>
    <t xml:space="preserve">03/31/2009 </t>
  </si>
  <si>
    <t>(6/09 P/E if based on 6/09 price)</t>
  </si>
  <si>
    <t>McCormick  &amp; Co</t>
  </si>
  <si>
    <t>S&amp;P 500 Q2, 2009 EarningsAlert</t>
  </si>
  <si>
    <t>Q2 2009</t>
  </si>
  <si>
    <t>CSX</t>
  </si>
  <si>
    <t>CSX Corp</t>
  </si>
  <si>
    <t>FAST</t>
  </si>
  <si>
    <t>Fastenal Co</t>
  </si>
  <si>
    <t>NVLS</t>
  </si>
  <si>
    <t>Novellus Systems</t>
  </si>
  <si>
    <t>PGR</t>
  </si>
  <si>
    <t>Progressive Corp,Ohio</t>
  </si>
  <si>
    <t>ALTR</t>
  </si>
  <si>
    <t>Altera Corp</t>
  </si>
  <si>
    <t>GS</t>
  </si>
  <si>
    <t>Goldman Sachs Group</t>
  </si>
  <si>
    <t>INTC</t>
  </si>
  <si>
    <t>Intel Corp</t>
  </si>
  <si>
    <t>JNS</t>
  </si>
  <si>
    <t>Janus Capital Group</t>
  </si>
  <si>
    <t>JNJ</t>
  </si>
  <si>
    <t>Johnson &amp; Johnson</t>
  </si>
  <si>
    <t>Health Care</t>
  </si>
  <si>
    <t>YUM</t>
  </si>
  <si>
    <t>Yum Brands</t>
  </si>
  <si>
    <t>ABT</t>
  </si>
  <si>
    <t>Abbott Laboratories</t>
  </si>
  <si>
    <t>APH</t>
  </si>
  <si>
    <t>Amphenol Corp'A'</t>
  </si>
  <si>
    <t>BAC</t>
  </si>
  <si>
    <t>Bank of America</t>
  </si>
  <si>
    <t>BAX</t>
  </si>
  <si>
    <t>Baxter Intl</t>
  </si>
  <si>
    <t>BBT</t>
  </si>
  <si>
    <t>BB&amp;T Corp</t>
  </si>
  <si>
    <t>BMS</t>
  </si>
  <si>
    <t>Bemis Co</t>
  </si>
  <si>
    <t>BIIB</t>
  </si>
  <si>
    <t>Biogen Idec</t>
  </si>
  <si>
    <t>BSX</t>
  </si>
  <si>
    <t>Boston Scientific</t>
  </si>
  <si>
    <t>CTAS</t>
  </si>
  <si>
    <t>Cintas Corp</t>
  </si>
  <si>
    <t>C</t>
  </si>
  <si>
    <t>Citigroup Inc</t>
  </si>
  <si>
    <t>ETN</t>
  </si>
  <si>
    <t>Eaton Corp</t>
  </si>
  <si>
    <t>FHN</t>
  </si>
  <si>
    <t>First Horizon Natl</t>
  </si>
  <si>
    <t>GCI</t>
  </si>
  <si>
    <t>Gannett Co</t>
  </si>
  <si>
    <t>GE</t>
  </si>
  <si>
    <t>Genl Electric</t>
  </si>
  <si>
    <t>GPC</t>
  </si>
  <si>
    <t>Genuine Parts</t>
  </si>
  <si>
    <t>GOOG</t>
  </si>
  <si>
    <t>Google Inc'A'</t>
  </si>
  <si>
    <t>GWW</t>
  </si>
  <si>
    <t>Grainger (W.W.)</t>
  </si>
  <si>
    <t>HAL</t>
  </si>
  <si>
    <t>Halliburton Co</t>
  </si>
  <si>
    <t>Energy</t>
  </si>
  <si>
    <t>HOG</t>
  </si>
  <si>
    <t>Harley-Davidson</t>
  </si>
  <si>
    <t>HAS</t>
  </si>
  <si>
    <t>Hasbro Inc</t>
  </si>
  <si>
    <t>IBM</t>
  </si>
  <si>
    <t>Intl Bus. Machines</t>
  </si>
  <si>
    <t>JCI</t>
  </si>
  <si>
    <t>Johnson Controls</t>
  </si>
  <si>
    <t>JPM</t>
  </si>
  <si>
    <t>JPMorgan Chase &amp; Co</t>
  </si>
  <si>
    <t>LM</t>
  </si>
  <si>
    <t>Legg Mason Inc</t>
  </si>
  <si>
    <t>MTB</t>
  </si>
  <si>
    <t>M&amp;T Bank</t>
  </si>
  <si>
    <t>MAR</t>
  </si>
  <si>
    <t>Marriott Intl'A'</t>
  </si>
  <si>
    <t>MI</t>
  </si>
  <si>
    <t>Marshall &amp; Ilsley</t>
  </si>
  <si>
    <t>MAT</t>
  </si>
  <si>
    <t>Mattel, Inc</t>
  </si>
  <si>
    <t>PBCT</t>
  </si>
  <si>
    <t>People's United Financial</t>
  </si>
  <si>
    <t>PPG</t>
  </si>
  <si>
    <t>PPG Indus</t>
  </si>
  <si>
    <t>SCHW</t>
  </si>
  <si>
    <t>Schwab(Charles)Corp</t>
  </si>
  <si>
    <t>TXN</t>
  </si>
  <si>
    <t>Texas Instruments</t>
  </si>
  <si>
    <t>XLNX</t>
  </si>
  <si>
    <t>Xilinx Inc</t>
  </si>
  <si>
    <t>ZION</t>
  </si>
  <si>
    <t>Zions Bancorp</t>
  </si>
  <si>
    <t>howard_silverblatt@standardandpoors.com</t>
  </si>
  <si>
    <t>www.marketattributes.standardandpoors.com</t>
  </si>
  <si>
    <t>AMD</t>
  </si>
  <si>
    <t>Advanced Micro Dev</t>
  </si>
  <si>
    <t>AKS</t>
  </si>
  <si>
    <t>AK Steel Holding</t>
  </si>
  <si>
    <t>AAPL</t>
  </si>
  <si>
    <t>Apple Inc</t>
  </si>
  <si>
    <t>BJS</t>
  </si>
  <si>
    <t>BJ Services</t>
  </si>
  <si>
    <t>BXP</t>
  </si>
  <si>
    <t>Boston Properties</t>
  </si>
  <si>
    <t>CHRW</t>
  </si>
  <si>
    <t>C.H. Robinson Worldwide</t>
  </si>
  <si>
    <t>CAT</t>
  </si>
  <si>
    <t>Caterpillar Inc</t>
  </si>
  <si>
    <t>KO</t>
  </si>
  <si>
    <t>Coca-Cola Co</t>
  </si>
  <si>
    <t>CMA</t>
  </si>
  <si>
    <t>Comerica Inc</t>
  </si>
  <si>
    <t>DD</t>
  </si>
  <si>
    <t>duPont(E.I.)deNemours</t>
  </si>
  <si>
    <t>FRX</t>
  </si>
  <si>
    <t>Forest Labs</t>
  </si>
  <si>
    <t>FCX</t>
  </si>
  <si>
    <t>Freep't McMoRan Copper&amp;Go</t>
  </si>
  <si>
    <t>GILD</t>
  </si>
  <si>
    <t>Gilead Sciences</t>
  </si>
  <si>
    <t>HCBK</t>
  </si>
  <si>
    <t>Hudson City Bancorp</t>
  </si>
  <si>
    <t>LXK</t>
  </si>
  <si>
    <t>Lexmark Intl'A'</t>
  </si>
  <si>
    <t>LLTC</t>
  </si>
  <si>
    <t>Linear Technology Corp</t>
  </si>
  <si>
    <t>LMT</t>
  </si>
  <si>
    <t>Lockheed Martin</t>
  </si>
  <si>
    <t>MRK</t>
  </si>
  <si>
    <t>Merck &amp; Co</t>
  </si>
  <si>
    <t>NBR</t>
  </si>
  <si>
    <t>Nabors Indus</t>
  </si>
  <si>
    <t>PTV</t>
  </si>
  <si>
    <t>Pactiv Corp</t>
  </si>
  <si>
    <t>BTU</t>
  </si>
  <si>
    <t>Peabody Energy</t>
  </si>
  <si>
    <t>PCP</t>
  </si>
  <si>
    <t>Precision Castparts</t>
  </si>
  <si>
    <t>QLGC</t>
  </si>
  <si>
    <t>QLogic Corp</t>
  </si>
  <si>
    <t>DGX</t>
  </si>
  <si>
    <t>Quest Diagnostics</t>
  </si>
  <si>
    <t>RF</t>
  </si>
  <si>
    <t>Regions Financial</t>
  </si>
  <si>
    <t>RHI</t>
  </si>
  <si>
    <t>Robert Half Intl</t>
  </si>
  <si>
    <t>SGP</t>
  </si>
  <si>
    <t>Schering-Plough</t>
  </si>
  <si>
    <t>SHW</t>
  </si>
  <si>
    <t>Sherwin-Williams</t>
  </si>
  <si>
    <t>SLM</t>
  </si>
  <si>
    <t>SLM Corp</t>
  </si>
  <si>
    <t>LUV</t>
  </si>
  <si>
    <t>Southwest Airlines</t>
  </si>
  <si>
    <t>SBUX</t>
  </si>
  <si>
    <t>Starbucks Corp</t>
  </si>
  <si>
    <t>STT</t>
  </si>
  <si>
    <t>State Street Corp</t>
  </si>
  <si>
    <t>SYK</t>
  </si>
  <si>
    <t>Stryker Corp</t>
  </si>
  <si>
    <t>UTX</t>
  </si>
  <si>
    <t>United Technologies</t>
  </si>
  <si>
    <t>UNH</t>
  </si>
  <si>
    <t>UnitedHealth Group</t>
  </si>
  <si>
    <t>VFC</t>
  </si>
  <si>
    <t>VF Corp</t>
  </si>
  <si>
    <t>WU</t>
  </si>
  <si>
    <t>Western Union</t>
  </si>
  <si>
    <t>YHOO</t>
  </si>
  <si>
    <t>Yahoo Inc</t>
  </si>
  <si>
    <t>S&amp;P Senior Index Analyst</t>
  </si>
  <si>
    <t>Howard Silverblatt</t>
  </si>
  <si>
    <t>APD</t>
  </si>
  <si>
    <t>Air Products &amp; Chem</t>
  </si>
  <si>
    <t>ATI</t>
  </si>
  <si>
    <t>Allegheny Technologies</t>
  </si>
  <si>
    <t>MO</t>
  </si>
  <si>
    <t>Altria Group</t>
  </si>
  <si>
    <t>BK</t>
  </si>
  <si>
    <t>Bank of New York Mellon</t>
  </si>
  <si>
    <t>BCR</t>
  </si>
  <si>
    <t>Bard (C.R.)</t>
  </si>
  <si>
    <t>BA</t>
  </si>
  <si>
    <t>Boeing Co</t>
  </si>
  <si>
    <t>CTXS</t>
  </si>
  <si>
    <t>Citrix Systems</t>
  </si>
  <si>
    <t>ETFC</t>
  </si>
  <si>
    <t>E Trade Financial</t>
  </si>
  <si>
    <t>EBAY</t>
  </si>
  <si>
    <t>eBay Inc</t>
  </si>
  <si>
    <t>EFX</t>
  </si>
  <si>
    <t>Equifax Inc</t>
  </si>
  <si>
    <t>GENZ</t>
  </si>
  <si>
    <t>Genzyme Corp</t>
  </si>
  <si>
    <t>HST</t>
  </si>
  <si>
    <t>Host Hotels &amp; Resorts</t>
  </si>
  <si>
    <t>ITW</t>
  </si>
  <si>
    <t>Illinois Tool Works</t>
  </si>
  <si>
    <t>ISRG</t>
  </si>
  <si>
    <t>Intuitive Surgical</t>
  </si>
  <si>
    <t>KEY</t>
  </si>
  <si>
    <t>KeyCorp</t>
  </si>
  <si>
    <t>LLY</t>
  </si>
  <si>
    <t>Lilly (Eli)</t>
  </si>
  <si>
    <t>MS</t>
  </si>
  <si>
    <t>Morgan Stanley</t>
  </si>
  <si>
    <t>NTRS</t>
  </si>
  <si>
    <t>Northern Trust</t>
  </si>
  <si>
    <t>PEP</t>
  </si>
  <si>
    <t>PepsiCo Inc</t>
  </si>
  <si>
    <t>PFE</t>
  </si>
  <si>
    <t>Pfizer, Inc</t>
  </si>
  <si>
    <t>QCOM</t>
  </si>
  <si>
    <t>QUALCOMM Inc</t>
  </si>
  <si>
    <t>RRC</t>
  </si>
  <si>
    <t>Range Resources</t>
  </si>
  <si>
    <t>SNDK</t>
  </si>
  <si>
    <t>SanDisk Corp</t>
  </si>
  <si>
    <t>STJ</t>
  </si>
  <si>
    <t>St. Jude Medical</t>
  </si>
  <si>
    <t>SWK</t>
  </si>
  <si>
    <t>Stanley Works</t>
  </si>
  <si>
    <t>STI</t>
  </si>
  <si>
    <t>SunTrust Banks</t>
  </si>
  <si>
    <t>USB</t>
  </si>
  <si>
    <t>U.S. Bancorp</t>
  </si>
  <si>
    <t>WFC</t>
  </si>
  <si>
    <t>Wells Fargo</t>
  </si>
  <si>
    <t>WHR</t>
  </si>
  <si>
    <t>Whirlpool Corp</t>
  </si>
  <si>
    <t>MMM</t>
  </si>
  <si>
    <t>3M Co</t>
  </si>
  <si>
    <t>AMZN</t>
  </si>
  <si>
    <t>Amazon.com Inc</t>
  </si>
  <si>
    <t>AXP</t>
  </si>
  <si>
    <t>Amer Express</t>
  </si>
  <si>
    <t>AMP</t>
  </si>
  <si>
    <t>Ameriprise Financial</t>
  </si>
  <si>
    <t>T</t>
  </si>
  <si>
    <t>AT&amp;T Inc</t>
  </si>
  <si>
    <t>Telecommunication Services</t>
  </si>
  <si>
    <t>BLL</t>
  </si>
  <si>
    <t>Ball Corp</t>
  </si>
  <si>
    <t>BMY</t>
  </si>
  <si>
    <t>Bristol-Myers Squibb</t>
  </si>
  <si>
    <t>BRCM</t>
  </si>
  <si>
    <t>Broadcom Corp'A'</t>
  </si>
  <si>
    <t>BNI</t>
  </si>
  <si>
    <t>Burlington Northn Santa F</t>
  </si>
  <si>
    <t>CA</t>
  </si>
  <si>
    <t>CA Inc</t>
  </si>
  <si>
    <t>COG</t>
  </si>
  <si>
    <t>Cabot Oil &amp; Gas</t>
  </si>
  <si>
    <t>COF</t>
  </si>
  <si>
    <t>Capital One Financial</t>
  </si>
  <si>
    <t>CELG</t>
  </si>
  <si>
    <t>Celgene Corp</t>
  </si>
  <si>
    <t>CB</t>
  </si>
  <si>
    <t>Chubb Corp</t>
  </si>
  <si>
    <t>CME</t>
  </si>
  <si>
    <t>CME Group Inc</t>
  </si>
  <si>
    <t>CPWR</t>
  </si>
  <si>
    <t>Compuware Corp</t>
  </si>
  <si>
    <t>CBE</t>
  </si>
  <si>
    <t>Cooper Indus'A'</t>
  </si>
  <si>
    <t>DHR</t>
  </si>
  <si>
    <t>Danaher Corp</t>
  </si>
  <si>
    <t>DO</t>
  </si>
  <si>
    <t>Diamond Offshore Drilling</t>
  </si>
  <si>
    <t>EMN</t>
  </si>
  <si>
    <t>Eastman Chemical</t>
  </si>
  <si>
    <t>EMC</t>
  </si>
  <si>
    <t>EMC Corp</t>
  </si>
  <si>
    <t>ESV</t>
  </si>
  <si>
    <t>ENSCO Intl</t>
  </si>
  <si>
    <t>FII</t>
  </si>
  <si>
    <t>Federated Investors 'B'</t>
  </si>
  <si>
    <t>FITB</t>
  </si>
  <si>
    <t>Fifth Third Bancorp</t>
  </si>
  <si>
    <t>F</t>
  </si>
  <si>
    <t>Ford Motor</t>
  </si>
  <si>
    <t>GR</t>
  </si>
  <si>
    <t>Goodrich Corp</t>
  </si>
  <si>
    <t>HSY</t>
  </si>
  <si>
    <t>Hershey Co</t>
  </si>
  <si>
    <t>HBAN</t>
  </si>
  <si>
    <t>Huntington Bancshares</t>
  </si>
  <si>
    <t>RX</t>
  </si>
  <si>
    <t>IMS Health</t>
  </si>
  <si>
    <t>IGT</t>
  </si>
  <si>
    <t>Intl Game Technology</t>
  </si>
  <si>
    <t>JNPR</t>
  </si>
  <si>
    <t>Juniper Networks</t>
  </si>
  <si>
    <t>KMB</t>
  </si>
  <si>
    <t>Kimberly-Clark</t>
  </si>
  <si>
    <t>KLAC</t>
  </si>
  <si>
    <t>KLA-Tencor Corp</t>
  </si>
  <si>
    <t>LLL</t>
  </si>
  <si>
    <t>L-3 Communications Hldgs</t>
  </si>
  <si>
    <t>LH</t>
  </si>
  <si>
    <t>Laboratory Corp Amer Hldg</t>
  </si>
  <si>
    <t>LEG</t>
  </si>
  <si>
    <t>Leggett &amp; Platt</t>
  </si>
  <si>
    <t>WFR</t>
  </si>
  <si>
    <t>MEMC Electronic Materials</t>
  </si>
  <si>
    <t>MSFT</t>
  </si>
  <si>
    <t>Microsoft Corp</t>
  </si>
  <si>
    <t>NYT</t>
  </si>
  <si>
    <t>New York Times'A'</t>
  </si>
  <si>
    <t>NEM</t>
  </si>
  <si>
    <t>Newmont Mining</t>
  </si>
  <si>
    <t>NOC</t>
  </si>
  <si>
    <t>Northrop Grumman</t>
  </si>
  <si>
    <t>NUE</t>
  </si>
  <si>
    <t>Nucor Corp</t>
  </si>
  <si>
    <t>OXY</t>
  </si>
  <si>
    <t>Occidental Petroleum</t>
  </si>
  <si>
    <t>OMC</t>
  </si>
  <si>
    <t>Omnicom Group</t>
  </si>
  <si>
    <t>PM</t>
  </si>
  <si>
    <t>Philip Morris Intl</t>
  </si>
  <si>
    <t>PNC</t>
  </si>
  <si>
    <t>PNC Financial Services Gr</t>
  </si>
  <si>
    <t>PLD</t>
  </si>
  <si>
    <t>ProLogis</t>
  </si>
  <si>
    <t>RTN</t>
  </si>
  <si>
    <t>Raytheon Co</t>
  </si>
  <si>
    <t>RAI</t>
  </si>
  <si>
    <t>Reynolds American</t>
  </si>
  <si>
    <t>R</t>
  </si>
  <si>
    <t>Ryder System</t>
  </si>
  <si>
    <t>SWY</t>
  </si>
  <si>
    <t>Safeway Inc</t>
  </si>
  <si>
    <t>SIAL</t>
  </si>
  <si>
    <t>Sigma-Aldrich</t>
  </si>
  <si>
    <t>HOT</t>
  </si>
  <si>
    <t>Starwood Hotels&amp;Res World</t>
  </si>
  <si>
    <t>TMO</t>
  </si>
  <si>
    <t>Thermo Fisher Scientific</t>
  </si>
  <si>
    <t>UNP</t>
  </si>
  <si>
    <t>Union Pacific</t>
  </si>
  <si>
    <t>UPS</t>
  </si>
  <si>
    <t>United Parcel'B'</t>
  </si>
  <si>
    <t>WYE</t>
  </si>
  <si>
    <t>Wyeth</t>
  </si>
  <si>
    <t>XRX</t>
  </si>
  <si>
    <t>Xerox Corp</t>
  </si>
  <si>
    <t>ZMH</t>
  </si>
  <si>
    <t>Zimmer Holdings</t>
  </si>
  <si>
    <t>AET</t>
  </si>
  <si>
    <t>Aetna Inc</t>
  </si>
  <si>
    <t>AMGN</t>
  </si>
  <si>
    <t>Amgen Inc</t>
  </si>
  <si>
    <t>BDK</t>
  </si>
  <si>
    <t>Black &amp; Decker Corp</t>
  </si>
  <si>
    <t>CF</t>
  </si>
  <si>
    <t>CF Industries Hldgs</t>
  </si>
  <si>
    <t>COH</t>
  </si>
  <si>
    <t>Coach Inc</t>
  </si>
  <si>
    <t>GLW</t>
  </si>
  <si>
    <t>Corning Inc</t>
  </si>
  <si>
    <t>CVH</t>
  </si>
  <si>
    <t>Coventry Health Care</t>
  </si>
  <si>
    <t>DOV</t>
  </si>
  <si>
    <t>Dover Corp</t>
  </si>
  <si>
    <t>ECL</t>
  </si>
  <si>
    <t>Ecolab Inc</t>
  </si>
  <si>
    <t>EXC</t>
  </si>
  <si>
    <t>Exelon Corp</t>
  </si>
  <si>
    <t>Utilities</t>
  </si>
  <si>
    <t>FLIR</t>
  </si>
  <si>
    <t>FLIR Systems</t>
  </si>
  <si>
    <t>FTI</t>
  </si>
  <si>
    <t>FMC Technologies</t>
  </si>
  <si>
    <t>FO</t>
  </si>
  <si>
    <t>Fortune Brands</t>
  </si>
  <si>
    <t>FPL</t>
  </si>
  <si>
    <t>FPL Group</t>
  </si>
  <si>
    <t>HON</t>
  </si>
  <si>
    <t>Honeywell Intl</t>
  </si>
  <si>
    <t>IR</t>
  </si>
  <si>
    <t>Ingersoll-Rand'A'</t>
  </si>
  <si>
    <t>IPG</t>
  </si>
  <si>
    <t>Interpublic Grp Cos</t>
  </si>
  <si>
    <t>IVZ</t>
  </si>
  <si>
    <t>INVESCO Ltd</t>
  </si>
  <si>
    <t>JEC</t>
  </si>
  <si>
    <t>Jacobs Engr Group</t>
  </si>
  <si>
    <t>LIFE</t>
  </si>
  <si>
    <t>Life Technologies</t>
  </si>
  <si>
    <t>LO</t>
  </si>
  <si>
    <t>Lorillard Inc</t>
  </si>
  <si>
    <t>MTW</t>
  </si>
  <si>
    <t>Manitowoc Company</t>
  </si>
  <si>
    <t>MAS</t>
  </si>
  <si>
    <t>Masco Corp</t>
  </si>
  <si>
    <t>MEE</t>
  </si>
  <si>
    <t>Massey Energy</t>
  </si>
  <si>
    <t>MCD</t>
  </si>
  <si>
    <t>McDonald's Corp</t>
  </si>
  <si>
    <t>MHP</t>
  </si>
  <si>
    <t>McGraw-Hill Companies</t>
  </si>
  <si>
    <t>MCK</t>
  </si>
  <si>
    <t>McKesson Corp</t>
  </si>
  <si>
    <t>NOV</t>
  </si>
  <si>
    <t>Natl Oilwell Varco</t>
  </si>
  <si>
    <t>NSC</t>
  </si>
  <si>
    <t>Norfolk Southern</t>
  </si>
  <si>
    <t>ODP</t>
  </si>
  <si>
    <t>Office Depot</t>
  </si>
  <si>
    <t>PCAR</t>
  </si>
  <si>
    <t>PACCAR Inc</t>
  </si>
  <si>
    <t>PCL</t>
  </si>
  <si>
    <t>Plum Creek Timber</t>
  </si>
  <si>
    <t>STR</t>
  </si>
  <si>
    <t>Questar Corp</t>
  </si>
  <si>
    <t>RSH</t>
  </si>
  <si>
    <t>RadioShack Corp</t>
  </si>
  <si>
    <t>ROK</t>
  </si>
  <si>
    <t>Rockwell Automation</t>
  </si>
  <si>
    <t>SLB</t>
  </si>
  <si>
    <t>Schlumberger Ltd</t>
  </si>
  <si>
    <t>SII</t>
  </si>
  <si>
    <t>Smith Intl</t>
  </si>
  <si>
    <t>SRCL</t>
  </si>
  <si>
    <t>Stericycle Inc</t>
  </si>
  <si>
    <t>SVU</t>
  </si>
  <si>
    <t>Supervalu Inc</t>
  </si>
  <si>
    <t>TROW</t>
  </si>
  <si>
    <t>T.Rowe Price Group</t>
  </si>
  <si>
    <t>TE</t>
  </si>
  <si>
    <t>TECO Energy</t>
  </si>
  <si>
    <t>TLAB</t>
  </si>
  <si>
    <t>Tellabs, Inc</t>
  </si>
  <si>
    <t>TXT</t>
  </si>
  <si>
    <t>Textron, Inc</t>
  </si>
  <si>
    <t>TMK</t>
  </si>
  <si>
    <t>Torchmark Corp</t>
  </si>
  <si>
    <t>TSS</t>
  </si>
  <si>
    <t>Total System Svcs</t>
  </si>
  <si>
    <t>X</t>
  </si>
  <si>
    <t>U.S. Steel</t>
  </si>
  <si>
    <t>VLO</t>
  </si>
  <si>
    <t>Valero Energy</t>
  </si>
  <si>
    <t>VZ</t>
  </si>
  <si>
    <t>Verizon Communications</t>
  </si>
  <si>
    <t>VIA.B</t>
  </si>
  <si>
    <t>Viacom Inc'B'</t>
  </si>
  <si>
    <t>WAT</t>
  </si>
  <si>
    <t>Waters Corp</t>
  </si>
  <si>
    <t>XL</t>
  </si>
  <si>
    <t>XL Capital Ltd'A'</t>
  </si>
  <si>
    <t>AFL</t>
  </si>
  <si>
    <t>AFLAC Inc</t>
  </si>
  <si>
    <t>AKAM</t>
  </si>
  <si>
    <t>Akamai Technologies</t>
  </si>
  <si>
    <t>AMT</t>
  </si>
  <si>
    <t>Amer Tower'A'</t>
  </si>
  <si>
    <t>ABC</t>
  </si>
  <si>
    <t>AmerisourceBergen Corp</t>
  </si>
  <si>
    <t>AOC</t>
  </si>
  <si>
    <t>Aon Corp</t>
  </si>
  <si>
    <t>APA</t>
  </si>
  <si>
    <t>Apache Corp</t>
  </si>
  <si>
    <t>AIZ</t>
  </si>
  <si>
    <t>Assurant Inc</t>
  </si>
  <si>
    <t>ADP</t>
  </si>
  <si>
    <t>Automatic Data Proc</t>
  </si>
  <si>
    <t>AVB</t>
  </si>
  <si>
    <t>AvalonBay Communities</t>
  </si>
  <si>
    <t>AVY</t>
  </si>
  <si>
    <t>Avery Dennison Corp</t>
  </si>
  <si>
    <t>AVP</t>
  </si>
  <si>
    <t>Avon Products</t>
  </si>
  <si>
    <t>BDX</t>
  </si>
  <si>
    <t>Becton, Dickinson</t>
  </si>
  <si>
    <t>CBG</t>
  </si>
  <si>
    <t>CB Richard Ellis Grp'A'</t>
  </si>
  <si>
    <t>CI</t>
  </si>
  <si>
    <t>CIGNA Corp</t>
  </si>
  <si>
    <t>CINF</t>
  </si>
  <si>
    <t>Cincinnati Financial</t>
  </si>
  <si>
    <t>CMS</t>
  </si>
  <si>
    <t>CMS Energy</t>
  </si>
  <si>
    <t>CCE</t>
  </si>
  <si>
    <t>Coca-Cola Enterprises</t>
  </si>
  <si>
    <t>CL</t>
  </si>
  <si>
    <t>Colgate-Palmolive</t>
  </si>
  <si>
    <t>COP</t>
  </si>
  <si>
    <t>ConocoPhillips</t>
  </si>
  <si>
    <t>CNX</t>
  </si>
  <si>
    <t>CONSOL Energy</t>
  </si>
  <si>
    <t>CVG</t>
  </si>
  <si>
    <t>Convergys Corp</t>
  </si>
  <si>
    <t>XRAY</t>
  </si>
  <si>
    <t>DENTSPLY Intl</t>
  </si>
  <si>
    <t>DIS</t>
  </si>
  <si>
    <t>Disney (Walt) Co</t>
  </si>
  <si>
    <t>DOW</t>
  </si>
  <si>
    <t>Dow Chemical</t>
  </si>
  <si>
    <t>DTE</t>
  </si>
  <si>
    <t>DTE Energy</t>
  </si>
  <si>
    <t>DNB</t>
  </si>
  <si>
    <t>Dun &amp; Bradstreet</t>
  </si>
  <si>
    <t>EK</t>
  </si>
  <si>
    <t>Eastman Kodak</t>
  </si>
  <si>
    <t>EQT</t>
  </si>
  <si>
    <t>EQT Corp</t>
  </si>
  <si>
    <t>EQR</t>
  </si>
  <si>
    <t>Equity Residential</t>
  </si>
  <si>
    <t>EXPE</t>
  </si>
  <si>
    <t>Expedia Inc</t>
  </si>
  <si>
    <t>ESRX</t>
  </si>
  <si>
    <t>Express Scripts</t>
  </si>
  <si>
    <t>XOM</t>
  </si>
  <si>
    <t>Exxon Mobil</t>
  </si>
  <si>
    <t>FIS</t>
  </si>
  <si>
    <t>Fidelity Natl Info Svcs</t>
  </si>
  <si>
    <t>FISV</t>
  </si>
  <si>
    <t>Fiserv Inc</t>
  </si>
  <si>
    <t>FLS</t>
  </si>
  <si>
    <t>Flowserve Corp</t>
  </si>
  <si>
    <t>BEN</t>
  </si>
  <si>
    <t>Franklin Resources</t>
  </si>
  <si>
    <t>GD</t>
  </si>
  <si>
    <t>Genl Dynamics</t>
  </si>
  <si>
    <t>GNW</t>
  </si>
  <si>
    <t>Genworth Financial'A'</t>
  </si>
  <si>
    <t>GT</t>
  </si>
  <si>
    <t>Goodyear Tire &amp; Rub</t>
  </si>
  <si>
    <t>HIG</t>
  </si>
  <si>
    <t>Hartford Finl Svcs Gp</t>
  </si>
  <si>
    <t>HES</t>
  </si>
  <si>
    <t>Hess Corp</t>
  </si>
  <si>
    <t>HSP</t>
  </si>
  <si>
    <t>Hospira Inc</t>
  </si>
  <si>
    <t>IP</t>
  </si>
  <si>
    <t>Intl Paper</t>
  </si>
  <si>
    <t>IRM</t>
  </si>
  <si>
    <t>Iron Mountain</t>
  </si>
  <si>
    <t>K</t>
  </si>
  <si>
    <t>Kellogg Co</t>
  </si>
  <si>
    <t>KIM</t>
  </si>
  <si>
    <t>Kimco Realty</t>
  </si>
  <si>
    <t>LNC</t>
  </si>
  <si>
    <t>Lincoln Natl Corp</t>
  </si>
  <si>
    <t>LSI</t>
  </si>
  <si>
    <t>LSI Corp</t>
  </si>
  <si>
    <t>MA</t>
  </si>
  <si>
    <t>MasterCard Inc'A'</t>
  </si>
  <si>
    <t>MFE</t>
  </si>
  <si>
    <t>McAfee Inc</t>
  </si>
  <si>
    <t>MWV</t>
  </si>
  <si>
    <t>MeadWestvaco Corp</t>
  </si>
  <si>
    <t>MHS</t>
  </si>
  <si>
    <t>Medco Health Solutions</t>
  </si>
  <si>
    <t>MDP</t>
  </si>
  <si>
    <t>Meredith Corp</t>
  </si>
  <si>
    <t>MET</t>
  </si>
  <si>
    <t>MetLife Inc</t>
  </si>
  <si>
    <t>MWW</t>
  </si>
  <si>
    <t>Monster Worldwide</t>
  </si>
  <si>
    <t>MCO</t>
  </si>
  <si>
    <t>Moody's Corp</t>
  </si>
  <si>
    <t>MYL</t>
  </si>
  <si>
    <t>Mylan Inc</t>
  </si>
  <si>
    <t>NWL</t>
  </si>
  <si>
    <t>Newell Rubbermaid</t>
  </si>
  <si>
    <t>NBL</t>
  </si>
  <si>
    <t>Noble Energy</t>
  </si>
  <si>
    <t>NYX</t>
  </si>
  <si>
    <t>NYSE Euronext</t>
  </si>
  <si>
    <t>ORLY</t>
  </si>
  <si>
    <t>O'Reilly Automotive</t>
  </si>
  <si>
    <t>OI</t>
  </si>
  <si>
    <t>Owens-Illinois</t>
  </si>
  <si>
    <t>PH</t>
  </si>
  <si>
    <t>Parker-Hannifin</t>
  </si>
  <si>
    <t>PKI</t>
  </si>
  <si>
    <t>PerkinElmer Inc</t>
  </si>
  <si>
    <t>PBI</t>
  </si>
  <si>
    <t>Pitney Bowes</t>
  </si>
  <si>
    <t>PX</t>
  </si>
  <si>
    <t>Praxair Inc</t>
  </si>
  <si>
    <t>Q</t>
  </si>
  <si>
    <t>Qwest Communications Intl</t>
  </si>
  <si>
    <t>RSG</t>
  </si>
  <si>
    <t>Republic Services</t>
  </si>
  <si>
    <t>COL</t>
  </si>
  <si>
    <t>Rockwell Collins</t>
  </si>
  <si>
    <t>SCG</t>
  </si>
  <si>
    <t>SCANA Corp</t>
  </si>
  <si>
    <t>SEE</t>
  </si>
  <si>
    <t>Sealed Air</t>
  </si>
  <si>
    <t>SO</t>
  </si>
  <si>
    <t>Southern Co</t>
  </si>
  <si>
    <t>SWN</t>
  </si>
  <si>
    <t>Southwestern Energy</t>
  </si>
  <si>
    <t>S</t>
  </si>
  <si>
    <t>Sprint Nextel Corp</t>
  </si>
  <si>
    <t>SYMC</t>
  </si>
  <si>
    <t>Symantec Corp</t>
  </si>
  <si>
    <t>TER</t>
  </si>
  <si>
    <t>Teradyne Inc</t>
  </si>
  <si>
    <t>TSO</t>
  </si>
  <si>
    <t>Tesoro Corp</t>
  </si>
  <si>
    <t>TWX</t>
  </si>
  <si>
    <t>Time Warner</t>
  </si>
  <si>
    <t>TWC</t>
  </si>
  <si>
    <t>Time Warner Cable</t>
  </si>
  <si>
    <t>TRV</t>
  </si>
  <si>
    <t>Travelers Cos</t>
  </si>
  <si>
    <t>VAR</t>
  </si>
  <si>
    <t>Varian Medical Systems</t>
  </si>
  <si>
    <t>VTR</t>
  </si>
  <si>
    <t>Ventas Inc</t>
  </si>
  <si>
    <t>WMI</t>
  </si>
  <si>
    <t>Waste Management</t>
  </si>
  <si>
    <t>WPI</t>
  </si>
  <si>
    <t>Watson Pharmaceuticals</t>
  </si>
  <si>
    <t>WLP</t>
  </si>
  <si>
    <t>WellPoint Inc</t>
  </si>
  <si>
    <t>WEC</t>
  </si>
  <si>
    <t>Wisconsin Energy Corp</t>
  </si>
  <si>
    <t>WYN</t>
  </si>
  <si>
    <t>Wyndham Worldwide</t>
  </si>
  <si>
    <t>WYNN</t>
  </si>
  <si>
    <t>Wynn Resorts</t>
  </si>
  <si>
    <t>XEL</t>
  </si>
  <si>
    <t>Xcel Energy</t>
  </si>
  <si>
    <t>AGN</t>
  </si>
  <si>
    <t>Allergan, Inc</t>
  </si>
  <si>
    <t>AEP</t>
  </si>
  <si>
    <t>Amer Electric Pwr</t>
  </si>
  <si>
    <t>APC</t>
  </si>
  <si>
    <t>Anadarko Petroleum</t>
  </si>
  <si>
    <t>AIV</t>
  </si>
  <si>
    <t>Apartment Investment &amp; Mg</t>
  </si>
  <si>
    <t>AN</t>
  </si>
  <si>
    <t>AutoNation Inc</t>
  </si>
  <si>
    <t>CTX</t>
  </si>
  <si>
    <t>Centex Corp</t>
  </si>
  <si>
    <t>CHK</t>
  </si>
  <si>
    <t>Chesapeake Energy</t>
  </si>
  <si>
    <t>CVX</t>
  </si>
  <si>
    <t>Chevron Corp</t>
  </si>
  <si>
    <t>CLX</t>
  </si>
  <si>
    <t>Clorox Co</t>
  </si>
  <si>
    <t>CEG</t>
  </si>
  <si>
    <t>Constellation Energy Grou</t>
  </si>
  <si>
    <t>CMI</t>
  </si>
  <si>
    <t>Cummins Inc</t>
  </si>
  <si>
    <t>D</t>
  </si>
  <si>
    <t>Dominion Resources</t>
  </si>
  <si>
    <t>FE</t>
  </si>
  <si>
    <t>FirstEnergy Corp</t>
  </si>
  <si>
    <t>HUM</t>
  </si>
  <si>
    <t>Humana Inc</t>
  </si>
  <si>
    <t>ITT</t>
  </si>
  <si>
    <t>ITT Corp</t>
  </si>
  <si>
    <t>L</t>
  </si>
  <si>
    <t>Loews Corp</t>
  </si>
  <si>
    <t>MRO</t>
  </si>
  <si>
    <t>Marathon Oil</t>
  </si>
  <si>
    <t>TAP</t>
  </si>
  <si>
    <t>Molson Coors Brewing'B'</t>
  </si>
  <si>
    <t>GAS</t>
  </si>
  <si>
    <t>NICOR Inc</t>
  </si>
  <si>
    <t>PFG</t>
  </si>
  <si>
    <t>Principal Financial Grp</t>
  </si>
  <si>
    <t>PEG</t>
  </si>
  <si>
    <t>Public Svc Enterprises</t>
  </si>
  <si>
    <t>PHM</t>
  </si>
  <si>
    <t>Pulte Homes</t>
  </si>
  <si>
    <t>SRE</t>
  </si>
  <si>
    <t>Sempra Energy</t>
  </si>
  <si>
    <t>SNA</t>
  </si>
  <si>
    <t>Snap-On Inc</t>
  </si>
  <si>
    <t>TSN</t>
  </si>
  <si>
    <t>Tyson Foods'A'</t>
  </si>
  <si>
    <t>VMC</t>
  </si>
  <si>
    <t>Vulcan Materials</t>
  </si>
  <si>
    <t>WPO</t>
  </si>
  <si>
    <t>Washington Post'B'</t>
  </si>
  <si>
    <t>WY</t>
  </si>
  <si>
    <t>Weyerhaeuser Co</t>
  </si>
  <si>
    <t>AYE</t>
  </si>
  <si>
    <t>Allegheny Energy</t>
  </si>
  <si>
    <t>ALL</t>
  </si>
  <si>
    <t>Allstate Corp</t>
  </si>
  <si>
    <t>ADM</t>
  </si>
  <si>
    <t>Archer-Daniels-Midland</t>
  </si>
  <si>
    <t>BHI</t>
  </si>
  <si>
    <t>Baker Hughes Inc</t>
  </si>
  <si>
    <t>BMC</t>
  </si>
  <si>
    <t>BMC Software</t>
  </si>
  <si>
    <t>CAM</t>
  </si>
  <si>
    <t>Cameron Intl</t>
  </si>
  <si>
    <t>CNP</t>
  </si>
  <si>
    <t>CenterPoint Energy</t>
  </si>
  <si>
    <t>CEPH</t>
  </si>
  <si>
    <t>Cephalon Inc</t>
  </si>
  <si>
    <t>CSCO</t>
  </si>
  <si>
    <t>Cisco Systems</t>
  </si>
  <si>
    <t>CTSH</t>
  </si>
  <si>
    <t>Cognizant Tech Solutions'</t>
  </si>
  <si>
    <t>ED</t>
  </si>
  <si>
    <t>Consolidated Edison</t>
  </si>
  <si>
    <t>CVS</t>
  </si>
  <si>
    <t>CVS Caremark Corp</t>
  </si>
  <si>
    <t>DHI</t>
  </si>
  <si>
    <t>D.R.Horton</t>
  </si>
  <si>
    <t>DVA</t>
  </si>
  <si>
    <t>DaVita Inc</t>
  </si>
  <si>
    <t>DF</t>
  </si>
  <si>
    <t>Dean Foods</t>
  </si>
  <si>
    <t>DNR</t>
  </si>
  <si>
    <t>Denbury Resources</t>
  </si>
  <si>
    <t>DVN</t>
  </si>
  <si>
    <t>Devon Energy</t>
  </si>
  <si>
    <t>RRD</t>
  </si>
  <si>
    <t>Donnelley(R.R.)&amp; Sons</t>
  </si>
  <si>
    <t>DUK</t>
  </si>
  <si>
    <t>Duke Energy</t>
  </si>
  <si>
    <t>ERTS</t>
  </si>
  <si>
    <t>Electronic Arts</t>
  </si>
  <si>
    <t>EMR</t>
  </si>
  <si>
    <t>Emerson Electric</t>
  </si>
  <si>
    <t>ETR</t>
  </si>
  <si>
    <t>Entergy Corp</t>
  </si>
  <si>
    <t>EXPD</t>
  </si>
  <si>
    <t>Expeditors Intl,Wash</t>
  </si>
  <si>
    <t>FTR</t>
  </si>
  <si>
    <t>Frontier Communications</t>
  </si>
  <si>
    <t>HCP</t>
  </si>
  <si>
    <t>HCP Inc</t>
  </si>
  <si>
    <t>HCN</t>
  </si>
  <si>
    <t>Health Care REIT</t>
  </si>
  <si>
    <t>ICE</t>
  </si>
  <si>
    <t>IntercontinentalExchange</t>
  </si>
  <si>
    <t>IFF</t>
  </si>
  <si>
    <t>Intl Flavors/Fragr</t>
  </si>
  <si>
    <t>KFT</t>
  </si>
  <si>
    <t>Kraft Foods'A'</t>
  </si>
  <si>
    <t>MMC</t>
  </si>
  <si>
    <t>Marsh &amp; McLennan</t>
  </si>
  <si>
    <t>MBI</t>
  </si>
  <si>
    <t>MBIA Inc</t>
  </si>
  <si>
    <t>MOLX</t>
  </si>
  <si>
    <t>Molex Inc</t>
  </si>
  <si>
    <t>MUR</t>
  </si>
  <si>
    <t>Murphy Oil</t>
  </si>
  <si>
    <t>NWSA</t>
  </si>
  <si>
    <t>News Corp 'A'</t>
  </si>
  <si>
    <t>NI</t>
  </si>
  <si>
    <t>NiSource Inc</t>
  </si>
  <si>
    <t>NU</t>
  </si>
  <si>
    <t>Northeast Utilities</t>
  </si>
  <si>
    <t>PCG</t>
  </si>
  <si>
    <t>PG&amp;E Corp</t>
  </si>
  <si>
    <t>PNW</t>
  </si>
  <si>
    <t>Pinnacle West Capital</t>
  </si>
  <si>
    <t>PXD</t>
  </si>
  <si>
    <t>Pioneer Natural Resources</t>
  </si>
  <si>
    <t>RL</t>
  </si>
  <si>
    <t>Polo Ralph Lauren'A'</t>
  </si>
  <si>
    <t>PPL</t>
  </si>
  <si>
    <t>PPL Corp</t>
  </si>
  <si>
    <t>PG</t>
  </si>
  <si>
    <t>Procter &amp; Gamble</t>
  </si>
  <si>
    <t>PGN</t>
  </si>
  <si>
    <t>Progress Energy</t>
  </si>
  <si>
    <t>PRU</t>
  </si>
  <si>
    <t>Prudential Financial</t>
  </si>
  <si>
    <t>RDC</t>
  </si>
  <si>
    <t>Rowan Cos</t>
  </si>
  <si>
    <t>SPG</t>
  </si>
  <si>
    <t>Simon Property Group</t>
  </si>
  <si>
    <t>SE</t>
  </si>
  <si>
    <t>Spectra Energy</t>
  </si>
  <si>
    <t>SUN</t>
  </si>
  <si>
    <t>Sunoco Inc</t>
  </si>
  <si>
    <t>THC</t>
  </si>
  <si>
    <t>Tenet Healthcare</t>
  </si>
  <si>
    <t>TIE</t>
  </si>
  <si>
    <t>Titanium Metals</t>
  </si>
  <si>
    <t>UNM</t>
  </si>
  <si>
    <t>Unum Group</t>
  </si>
  <si>
    <t>VNO</t>
  </si>
  <si>
    <t>Vornado Realty Trust</t>
  </si>
  <si>
    <t>WFMI</t>
  </si>
  <si>
    <t>Whole Foods Market</t>
  </si>
  <si>
    <t>XTO</t>
  </si>
  <si>
    <t>XTO Energy</t>
  </si>
  <si>
    <t>AES</t>
  </si>
  <si>
    <t>AES Corp</t>
  </si>
  <si>
    <t>ACS</t>
  </si>
  <si>
    <t>Affiliated Computer Svcs'</t>
  </si>
  <si>
    <t>AIG</t>
  </si>
  <si>
    <t>Amer Intl Group</t>
  </si>
  <si>
    <t>AEE</t>
  </si>
  <si>
    <t>Ameren Corp</t>
  </si>
  <si>
    <t>AMAT</t>
  </si>
  <si>
    <t>Applied Materials</t>
  </si>
  <si>
    <t>CBS</t>
  </si>
  <si>
    <t>CBS Corp 'B'</t>
  </si>
  <si>
    <t>CTL</t>
  </si>
  <si>
    <t>CenturyTel Inc</t>
  </si>
  <si>
    <t>CMCSA</t>
  </si>
  <si>
    <t>Comcast Cl'A'</t>
  </si>
  <si>
    <t>CSC</t>
  </si>
  <si>
    <t>Computer Sciences</t>
  </si>
  <si>
    <t>DTV</t>
  </si>
  <si>
    <t>DIRECTV Group</t>
  </si>
  <si>
    <t>DYN</t>
  </si>
  <si>
    <t>Dynegy Inc</t>
  </si>
  <si>
    <t>EIX</t>
  </si>
  <si>
    <t>Edison Intl</t>
  </si>
  <si>
    <t>EP</t>
  </si>
  <si>
    <t>El Paso Corp</t>
  </si>
  <si>
    <t>EOG</t>
  </si>
  <si>
    <t>EOG Resources</t>
  </si>
  <si>
    <t>FLR</t>
  </si>
  <si>
    <t>Fluor Corp</t>
  </si>
  <si>
    <t>TEG</t>
  </si>
  <si>
    <t>Integrys Energy Group</t>
  </si>
  <si>
    <t>KG</t>
  </si>
  <si>
    <t>King Pharmaceuticals</t>
  </si>
  <si>
    <t>LUK</t>
  </si>
  <si>
    <t>Leucadia National</t>
  </si>
  <si>
    <t>M</t>
  </si>
  <si>
    <t>Macy's Inc</t>
  </si>
  <si>
    <t>PCS</t>
  </si>
  <si>
    <t>MetroPCS Communic</t>
  </si>
  <si>
    <t>MCHP</t>
  </si>
  <si>
    <t>Microchip Technology</t>
  </si>
  <si>
    <t>MIL</t>
  </si>
  <si>
    <t>Millipore Corp</t>
  </si>
  <si>
    <t>MOT</t>
  </si>
  <si>
    <t>Motorola, Inc</t>
  </si>
  <si>
    <t>NDAQ</t>
  </si>
  <si>
    <t>Nasdaq OMX Group</t>
  </si>
  <si>
    <t>NVDA</t>
  </si>
  <si>
    <t>NVIDIA Corp</t>
  </si>
  <si>
    <t>POM</t>
  </si>
  <si>
    <t>Pepco Holdings</t>
  </si>
  <si>
    <t>PSA</t>
  </si>
  <si>
    <t>Public Storage</t>
  </si>
  <si>
    <t>SLE</t>
  </si>
  <si>
    <t>Sara Lee Corp</t>
  </si>
  <si>
    <t>SNI</t>
  </si>
  <si>
    <t>Scripps Networks Interact</t>
  </si>
  <si>
    <t>SYY</t>
  </si>
  <si>
    <t>Sysco Corp</t>
  </si>
  <si>
    <t>TDC</t>
  </si>
  <si>
    <t>Teradata Corp</t>
  </si>
  <si>
    <t>VRSN</t>
  </si>
  <si>
    <t>VeriSign Inc</t>
  </si>
  <si>
    <t>WMB</t>
  </si>
  <si>
    <t>Williams Cos</t>
  </si>
  <si>
    <t>WIN</t>
  </si>
  <si>
    <t>Windstream Corp</t>
  </si>
  <si>
    <t>ANF</t>
  </si>
  <si>
    <t>Abercrombie &amp; Fitch Co'A'</t>
  </si>
  <si>
    <t>A</t>
  </si>
  <si>
    <t>Agilent Technologies</t>
  </si>
  <si>
    <t>ADI</t>
  </si>
  <si>
    <t>Analog Devices</t>
  </si>
  <si>
    <t>ADSK</t>
  </si>
  <si>
    <t>Autodesk, Inc</t>
  </si>
  <si>
    <t>CAH</t>
  </si>
  <si>
    <t>Cardinal Health</t>
  </si>
  <si>
    <t>DV</t>
  </si>
  <si>
    <t>DeVry Inc</t>
  </si>
  <si>
    <t>DPS</t>
  </si>
  <si>
    <t>Dr. Pepper Snapple Group</t>
  </si>
  <si>
    <t>HRS</t>
  </si>
  <si>
    <t>Harris Corp</t>
  </si>
  <si>
    <t>HPQ</t>
  </si>
  <si>
    <t>Hewlett-Packard</t>
  </si>
  <si>
    <t>HD</t>
  </si>
  <si>
    <t>Home Depot</t>
  </si>
  <si>
    <t>KSS</t>
  </si>
  <si>
    <t>Kohl's Corp</t>
  </si>
  <si>
    <t>EL</t>
  </si>
  <si>
    <t>Lauder (Estee) Co</t>
  </si>
  <si>
    <t>LOW</t>
  </si>
  <si>
    <t>Lowe's Cos</t>
  </si>
  <si>
    <t>JWN</t>
  </si>
  <si>
    <t>Nordstrom, Inc</t>
  </si>
  <si>
    <t>TGT</t>
  </si>
  <si>
    <t>Target Corp</t>
  </si>
  <si>
    <t>TJX</t>
  </si>
  <si>
    <t>TJX Companies</t>
  </si>
  <si>
    <t>WMT</t>
  </si>
  <si>
    <t>Wal-Mart Stores</t>
  </si>
  <si>
    <t>Again Q3 will be less bad, -9% vs -18% for Q2, -39% for Q1 and the only negative qtr for Q4,'08</t>
  </si>
  <si>
    <t>HC is again expected to add the most with 19% of the earnings, then IT with 16.1% (hoping for all those corporate upgrades)</t>
  </si>
  <si>
    <t>Materials remain weighted down (commodity prices, ability to quickly pass along)</t>
  </si>
  <si>
    <t>Stats can be misleading due to lower Q3,'08 comparisons; consider using EPS values-&gt;the same as you would a company</t>
  </si>
  <si>
    <t>BIG</t>
  </si>
  <si>
    <t>Big Lots</t>
  </si>
  <si>
    <t>CIT</t>
  </si>
  <si>
    <t>CIT Group</t>
  </si>
  <si>
    <t>DE</t>
  </si>
  <si>
    <t>Deere &amp; Co</t>
  </si>
  <si>
    <t>GME</t>
  </si>
  <si>
    <t>GameStop Corp'A'</t>
  </si>
  <si>
    <t>GPS</t>
  </si>
  <si>
    <t>Gap Inc</t>
  </si>
  <si>
    <t>HAR</t>
  </si>
  <si>
    <t>Harman Intl</t>
  </si>
  <si>
    <t>HNZ</t>
  </si>
  <si>
    <t>Heinz (H.J.)</t>
  </si>
  <si>
    <t>HRL</t>
  </si>
  <si>
    <t>Hormel Foods</t>
  </si>
  <si>
    <t>INTU</t>
  </si>
  <si>
    <t>Intuit Inc</t>
  </si>
  <si>
    <t>JDSU</t>
  </si>
  <si>
    <t>JDS Uniphase Corp</t>
  </si>
  <si>
    <t>LTD</t>
  </si>
  <si>
    <t>Limited Brands</t>
  </si>
  <si>
    <t>MDT</t>
  </si>
  <si>
    <t>Medtronic, Inc</t>
  </si>
  <si>
    <t>NTAP</t>
  </si>
  <si>
    <t>NetApp Inc</t>
  </si>
  <si>
    <t>PDCO</t>
  </si>
  <si>
    <t>Patterson Cos</t>
  </si>
  <si>
    <t>CRM</t>
  </si>
  <si>
    <t>salesforce.com inc</t>
  </si>
  <si>
    <t>SHLD</t>
  </si>
  <si>
    <t>Sears Holdings</t>
  </si>
  <si>
    <t>SJM</t>
  </si>
  <si>
    <t>Smucker (J.M.)</t>
  </si>
  <si>
    <t>SPLS</t>
  </si>
  <si>
    <t>Staples Inc</t>
  </si>
  <si>
    <t>DELL</t>
  </si>
  <si>
    <t>Dell Inc</t>
  </si>
  <si>
    <t>NOVL</t>
  </si>
  <si>
    <t>Novell Inc</t>
  </si>
  <si>
    <t>06/30/2009 (99%)</t>
  </si>
  <si>
    <t>Staples still contributing more: 11.4% of mkt value but 14.2% of EPS and 17.2% of divs (23 of 41 have increased their div, no decreases)</t>
  </si>
  <si>
    <t>JAVA</t>
  </si>
  <si>
    <t>Sun Microsystems</t>
  </si>
  <si>
    <t>TIF</t>
  </si>
  <si>
    <t>Tiffany &amp; Co</t>
  </si>
  <si>
    <t>BF.B</t>
  </si>
  <si>
    <t>Brown-Forman'B'</t>
  </si>
  <si>
    <t>CIEN</t>
  </si>
  <si>
    <t>Ciena Corp</t>
  </si>
  <si>
    <t>HRB</t>
  </si>
  <si>
    <t>H &amp; R Block</t>
  </si>
  <si>
    <t>Financials estimated to add 7.4%; 125% up from Q3,'08, but still down 77% fr Q3,'07 and off 86% fr Q3,'06</t>
  </si>
  <si>
    <t>CPB</t>
  </si>
  <si>
    <t>Campbell Soup</t>
  </si>
  <si>
    <t>KR</t>
  </si>
  <si>
    <t>Kroger Co</t>
  </si>
  <si>
    <t>PLL</t>
  </si>
  <si>
    <t>Pall Corp</t>
  </si>
  <si>
    <t>At height (Q3,'07) buyback were 180% greater than dividends, now, even after divs have been cut 22%, buybacks are just half of divs</t>
  </si>
  <si>
    <t>Estimate changes slow, but remain on the upside; exact track of gvt HC programs will play major role in sales/margins</t>
  </si>
  <si>
    <t>Q2 buybacks hit record low ($24.2B) as companies cut expenditures and conserve cash</t>
  </si>
  <si>
    <t>03/30/2011</t>
  </si>
  <si>
    <t>06/30/2011</t>
  </si>
  <si>
    <t>09/30/2011</t>
  </si>
  <si>
    <t>12/31/2011</t>
  </si>
  <si>
    <t>2011 estimate</t>
  </si>
  <si>
    <t>ESTIMATES</t>
  </si>
  <si>
    <t>498 reported issues representing 99.85% of the S&amp;P 500 market value</t>
  </si>
  <si>
    <t>S&amp;P Industrials post new high for cash holdings: $772B(incl a few spl hldgs) vs $600-665B range since 2004</t>
  </si>
  <si>
    <t>Dividend yield (last 12 months: Sep,'09)</t>
  </si>
  <si>
    <t>498 issues (99.85% mkt val) reported: preliminary Operating EPS declined 18.9%, with As Reported up 5.8%</t>
  </si>
  <si>
    <t>Forward Operating P/Es remain low as mkt seesaws upward on each stat and data point; market wants to go up, no major tests, many unknowns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</si>
</sst>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7" formatCode="&quot;$&quot;#,##0.00"/>
    <numFmt numFmtId="178" formatCode="0.0"/>
    <numFmt numFmtId="180" formatCode="0.00_);[Red]\(0.00\)"/>
  </numFmts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</font>
    <font>
      <sz val="9"/>
      <name val="TIMES"/>
    </font>
    <font>
      <sz val="8"/>
      <color indexed="81"/>
      <name val="Tahoma"/>
    </font>
    <font>
      <b/>
      <sz val="8"/>
      <color indexed="81"/>
      <name val="Tahoma"/>
    </font>
    <font>
      <b/>
      <sz val="10"/>
      <name val="Arial"/>
    </font>
    <font>
      <sz val="8"/>
      <name val="Arial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sz val="10"/>
      <name val="Arial"/>
    </font>
    <font>
      <b/>
      <i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2" fillId="0" borderId="0"/>
  </cellStyleXfs>
  <cellXfs count="109">
    <xf numFmtId="0" fontId="0" fillId="0" borderId="0" xfId="0"/>
    <xf numFmtId="2" fontId="0" fillId="0" borderId="0" xfId="8" applyNumberFormat="1" applyFont="1"/>
    <xf numFmtId="14" fontId="0" fillId="0" borderId="0" xfId="8" applyNumberFormat="1" applyFont="1"/>
    <xf numFmtId="0" fontId="0" fillId="0" borderId="0" xfId="8" applyFont="1" applyAlignment="1">
      <alignment horizontal="right"/>
    </xf>
    <xf numFmtId="49" fontId="0" fillId="0" borderId="0" xfId="8" applyNumberFormat="1" applyFont="1"/>
    <xf numFmtId="0" fontId="0" fillId="0" borderId="0" xfId="8" applyFont="1" applyAlignment="1">
      <alignment horizontal="left"/>
    </xf>
    <xf numFmtId="2" fontId="0" fillId="0" borderId="0" xfId="8" applyNumberFormat="1" applyFont="1" applyAlignment="1">
      <alignment horizontal="right"/>
    </xf>
    <xf numFmtId="0" fontId="2" fillId="0" borderId="0" xfId="8" applyFont="1" applyAlignment="1">
      <alignment horizontal="left"/>
    </xf>
    <xf numFmtId="49" fontId="3" fillId="0" borderId="0" xfId="8" applyNumberFormat="1" applyFont="1" applyAlignment="1">
      <alignment horizontal="left"/>
    </xf>
    <xf numFmtId="49" fontId="0" fillId="0" borderId="0" xfId="8" applyNumberFormat="1" applyFont="1" applyAlignment="1">
      <alignment horizontal="left"/>
    </xf>
    <xf numFmtId="2" fontId="2" fillId="0" borderId="0" xfId="8" applyNumberFormat="1" applyFont="1"/>
    <xf numFmtId="0" fontId="2" fillId="0" borderId="0" xfId="8" applyFont="1"/>
    <xf numFmtId="2" fontId="3" fillId="0" borderId="0" xfId="8" applyNumberFormat="1" applyFont="1"/>
    <xf numFmtId="0" fontId="3" fillId="0" borderId="0" xfId="8" applyFont="1"/>
    <xf numFmtId="10" fontId="0" fillId="0" borderId="0" xfId="8" applyNumberFormat="1" applyFont="1"/>
    <xf numFmtId="0" fontId="3" fillId="0" borderId="0" xfId="8" applyFont="1" applyAlignment="1">
      <alignment horizontal="left"/>
    </xf>
    <xf numFmtId="0" fontId="0" fillId="0" borderId="0" xfId="8" applyFont="1" applyAlignment="1">
      <alignment horizontal="center"/>
    </xf>
    <xf numFmtId="2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0" fontId="0" fillId="0" borderId="0" xfId="8" applyNumberFormat="1" applyFont="1" applyAlignment="1">
      <alignment horizontal="right"/>
    </xf>
    <xf numFmtId="2" fontId="3" fillId="0" borderId="0" xfId="8" applyNumberFormat="1" applyFont="1" applyAlignment="1">
      <alignment horizontal="right" vertical="center"/>
    </xf>
    <xf numFmtId="14" fontId="3" fillId="0" borderId="0" xfId="8" applyNumberFormat="1" applyFont="1" applyAlignment="1">
      <alignment horizontal="left"/>
    </xf>
    <xf numFmtId="2" fontId="3" fillId="0" borderId="0" xfId="8" applyNumberFormat="1" applyFont="1" applyAlignment="1">
      <alignment horizontal="right"/>
    </xf>
    <xf numFmtId="0" fontId="0" fillId="0" borderId="0" xfId="8" applyFont="1" applyBorder="1" applyAlignment="1">
      <alignment horizontal="left"/>
    </xf>
    <xf numFmtId="2" fontId="0" fillId="0" borderId="0" xfId="8" applyNumberFormat="1" applyFont="1" applyBorder="1" applyAlignment="1">
      <alignment horizontal="right"/>
    </xf>
    <xf numFmtId="0" fontId="0" fillId="0" borderId="0" xfId="8" applyFont="1" applyBorder="1"/>
    <xf numFmtId="49" fontId="0" fillId="0" borderId="0" xfId="8" applyNumberFormat="1" applyFont="1" applyAlignment="1"/>
    <xf numFmtId="43" fontId="0" fillId="0" borderId="0" xfId="1" applyFont="1" applyBorder="1"/>
    <xf numFmtId="2" fontId="0" fillId="0" borderId="0" xfId="8" applyNumberFormat="1" applyFont="1" applyBorder="1"/>
    <xf numFmtId="2" fontId="0" fillId="0" borderId="0" xfId="1" applyNumberFormat="1" applyFont="1" applyBorder="1" applyAlignment="1">
      <alignment horizontal="right"/>
    </xf>
    <xf numFmtId="43" fontId="1" fillId="0" borderId="0" xfId="1" applyBorder="1"/>
    <xf numFmtId="2" fontId="1" fillId="0" borderId="0" xfId="1" applyNumberFormat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2" fontId="1" fillId="0" borderId="0" xfId="8" applyNumberFormat="1" applyFont="1"/>
    <xf numFmtId="10" fontId="1" fillId="0" borderId="0" xfId="8" applyNumberFormat="1" applyFont="1"/>
    <xf numFmtId="0" fontId="1" fillId="0" borderId="0" xfId="8" applyFont="1"/>
    <xf numFmtId="10" fontId="0" fillId="0" borderId="0" xfId="1" applyNumberFormat="1" applyFont="1" applyBorder="1"/>
    <xf numFmtId="177" fontId="0" fillId="0" borderId="0" xfId="8" applyNumberFormat="1" applyFont="1" applyAlignment="1">
      <alignment horizontal="right"/>
    </xf>
    <xf numFmtId="0" fontId="8" fillId="0" borderId="0" xfId="8" applyFont="1" applyAlignment="1">
      <alignment horizontal="center"/>
    </xf>
    <xf numFmtId="2" fontId="8" fillId="0" borderId="0" xfId="8" applyNumberFormat="1" applyFont="1" applyAlignment="1">
      <alignment horizontal="center"/>
    </xf>
    <xf numFmtId="2" fontId="8" fillId="0" borderId="0" xfId="8" applyNumberFormat="1" applyFont="1" applyAlignment="1">
      <alignment horizontal="right"/>
    </xf>
    <xf numFmtId="0" fontId="8" fillId="0" borderId="0" xfId="8" applyFont="1" applyAlignment="1">
      <alignment horizontal="left"/>
    </xf>
    <xf numFmtId="49" fontId="8" fillId="0" borderId="0" xfId="8" applyNumberFormat="1" applyFont="1" applyAlignment="1">
      <alignment horizontal="right"/>
    </xf>
    <xf numFmtId="2" fontId="8" fillId="0" borderId="0" xfId="8" applyNumberFormat="1" applyFont="1"/>
    <xf numFmtId="177" fontId="0" fillId="0" borderId="0" xfId="1" applyNumberFormat="1" applyFont="1" applyBorder="1" applyAlignment="1">
      <alignment horizontal="right"/>
    </xf>
    <xf numFmtId="177" fontId="1" fillId="0" borderId="0" xfId="1" applyNumberFormat="1" applyBorder="1" applyAlignment="1">
      <alignment horizontal="right"/>
    </xf>
    <xf numFmtId="177" fontId="1" fillId="0" borderId="0" xfId="1" applyNumberFormat="1" applyFont="1" applyBorder="1" applyAlignment="1">
      <alignment horizontal="right"/>
    </xf>
    <xf numFmtId="177" fontId="3" fillId="0" borderId="0" xfId="8" applyNumberFormat="1" applyFont="1" applyAlignment="1">
      <alignment horizontal="right"/>
    </xf>
    <xf numFmtId="0" fontId="8" fillId="0" borderId="0" xfId="8" applyFont="1" applyAlignment="1">
      <alignment horizontal="right"/>
    </xf>
    <xf numFmtId="0" fontId="8" fillId="0" borderId="0" xfId="8" applyFont="1"/>
    <xf numFmtId="10" fontId="8" fillId="0" borderId="0" xfId="8" applyNumberFormat="1" applyFont="1" applyAlignment="1">
      <alignment horizontal="right"/>
    </xf>
    <xf numFmtId="0" fontId="8" fillId="0" borderId="0" xfId="8" applyFont="1" applyBorder="1" applyAlignment="1">
      <alignment horizontal="left"/>
    </xf>
    <xf numFmtId="2" fontId="8" fillId="0" borderId="0" xfId="8" applyNumberFormat="1" applyFont="1" applyBorder="1" applyAlignment="1">
      <alignment horizontal="right"/>
    </xf>
    <xf numFmtId="0" fontId="8" fillId="0" borderId="0" xfId="8" applyFont="1" applyBorder="1"/>
    <xf numFmtId="177" fontId="0" fillId="0" borderId="0" xfId="8" applyNumberFormat="1" applyFont="1" applyBorder="1" applyAlignment="1">
      <alignment horizontal="right"/>
    </xf>
    <xf numFmtId="10" fontId="0" fillId="0" borderId="0" xfId="8" applyNumberFormat="1" applyFont="1" applyBorder="1"/>
    <xf numFmtId="177" fontId="1" fillId="0" borderId="0" xfId="8" applyNumberFormat="1" applyFont="1" applyAlignment="1">
      <alignment horizontal="right"/>
    </xf>
    <xf numFmtId="177" fontId="0" fillId="0" borderId="0" xfId="8" applyNumberFormat="1" applyFont="1" applyFill="1" applyBorder="1" applyAlignment="1">
      <alignment horizontal="right"/>
    </xf>
    <xf numFmtId="2" fontId="2" fillId="0" borderId="0" xfId="8" applyNumberFormat="1" applyFont="1" applyAlignment="1">
      <alignment horizontal="right"/>
    </xf>
    <xf numFmtId="10" fontId="3" fillId="0" borderId="0" xfId="8" applyNumberFormat="1" applyFont="1"/>
    <xf numFmtId="0" fontId="3" fillId="0" borderId="0" xfId="8" applyFont="1" applyAlignment="1">
      <alignment horizontal="center"/>
    </xf>
    <xf numFmtId="1" fontId="3" fillId="0" borderId="0" xfId="8" applyNumberFormat="1" applyFont="1"/>
    <xf numFmtId="1" fontId="2" fillId="0" borderId="0" xfId="8" applyNumberFormat="1" applyFont="1"/>
    <xf numFmtId="10" fontId="2" fillId="0" borderId="0" xfId="8" applyNumberFormat="1" applyFont="1" applyAlignment="1">
      <alignment horizontal="right"/>
    </xf>
    <xf numFmtId="0" fontId="2" fillId="0" borderId="0" xfId="8" applyFont="1" applyAlignment="1">
      <alignment horizontal="right"/>
    </xf>
    <xf numFmtId="2" fontId="3" fillId="0" borderId="0" xfId="8" applyNumberFormat="1" applyFont="1" applyAlignment="1">
      <alignment horizontal="center"/>
    </xf>
    <xf numFmtId="178" fontId="3" fillId="0" borderId="0" xfId="8" applyNumberFormat="1" applyFont="1" applyAlignment="1">
      <alignment horizontal="center"/>
    </xf>
    <xf numFmtId="2" fontId="2" fillId="0" borderId="0" xfId="8" applyNumberFormat="1" applyFont="1" applyAlignment="1">
      <alignment horizontal="center"/>
    </xf>
    <xf numFmtId="2" fontId="2" fillId="0" borderId="0" xfId="8" applyNumberFormat="1" applyFont="1" applyAlignment="1">
      <alignment horizontal="center" vertical="center"/>
    </xf>
    <xf numFmtId="2" fontId="2" fillId="0" borderId="0" xfId="8" applyNumberFormat="1" applyFont="1" applyAlignment="1">
      <alignment horizontal="left"/>
    </xf>
    <xf numFmtId="177" fontId="0" fillId="0" borderId="0" xfId="8" applyNumberFormat="1" applyFont="1"/>
    <xf numFmtId="4" fontId="3" fillId="0" borderId="0" xfId="8" applyNumberFormat="1" applyFont="1" applyAlignment="1">
      <alignment horizontal="right"/>
    </xf>
    <xf numFmtId="4" fontId="3" fillId="0" borderId="0" xfId="8" applyNumberFormat="1" applyFont="1"/>
    <xf numFmtId="4" fontId="2" fillId="0" borderId="0" xfId="8" applyNumberFormat="1" applyFont="1" applyAlignment="1">
      <alignment horizontal="right"/>
    </xf>
    <xf numFmtId="177" fontId="3" fillId="0" borderId="0" xfId="8" applyNumberFormat="1" applyFont="1"/>
    <xf numFmtId="49" fontId="1" fillId="0" borderId="0" xfId="8" applyNumberFormat="1" applyFont="1" applyAlignment="1">
      <alignment horizontal="left"/>
    </xf>
    <xf numFmtId="2" fontId="1" fillId="0" borderId="0" xfId="8" applyNumberFormat="1" applyFont="1" applyAlignment="1">
      <alignment horizontal="right"/>
    </xf>
    <xf numFmtId="0" fontId="1" fillId="0" borderId="0" xfId="8" applyFont="1" applyAlignment="1">
      <alignment horizontal="right"/>
    </xf>
    <xf numFmtId="2" fontId="1" fillId="0" borderId="0" xfId="8" applyNumberFormat="1" applyFont="1" applyBorder="1" applyAlignment="1">
      <alignment horizontal="right"/>
    </xf>
    <xf numFmtId="177" fontId="1" fillId="0" borderId="0" xfId="8" applyNumberFormat="1" applyFont="1" applyBorder="1" applyAlignment="1">
      <alignment horizontal="right"/>
    </xf>
    <xf numFmtId="2" fontId="1" fillId="0" borderId="0" xfId="1" applyNumberFormat="1" applyFont="1" applyBorder="1" applyAlignment="1">
      <alignment horizontal="right"/>
    </xf>
    <xf numFmtId="10" fontId="1" fillId="0" borderId="0" xfId="8" applyNumberFormat="1" applyFont="1" applyBorder="1"/>
    <xf numFmtId="0" fontId="1" fillId="0" borderId="0" xfId="8" applyFont="1" applyBorder="1"/>
    <xf numFmtId="177" fontId="0" fillId="0" borderId="0" xfId="1" applyNumberFormat="1" applyFont="1" applyBorder="1"/>
    <xf numFmtId="180" fontId="1" fillId="0" borderId="0" xfId="8" applyNumberFormat="1" applyFont="1" applyBorder="1" applyAlignment="1">
      <alignment horizontal="right"/>
    </xf>
    <xf numFmtId="180" fontId="1" fillId="0" borderId="0" xfId="1" applyNumberFormat="1" applyFont="1" applyBorder="1" applyAlignment="1">
      <alignment horizontal="right"/>
    </xf>
    <xf numFmtId="14" fontId="1" fillId="0" borderId="0" xfId="8" applyNumberFormat="1" applyFont="1"/>
    <xf numFmtId="2" fontId="10" fillId="0" borderId="0" xfId="8" applyNumberFormat="1" applyFont="1"/>
    <xf numFmtId="14" fontId="8" fillId="0" borderId="0" xfId="8" applyNumberFormat="1" applyFont="1" applyAlignment="1">
      <alignment horizontal="left"/>
    </xf>
    <xf numFmtId="0" fontId="1" fillId="0" borderId="0" xfId="6"/>
    <xf numFmtId="2" fontId="10" fillId="0" borderId="0" xfId="4" applyNumberFormat="1" applyFont="1"/>
    <xf numFmtId="180" fontId="11" fillId="0" borderId="0" xfId="4" applyNumberFormat="1" applyFont="1" applyBorder="1" applyAlignment="1">
      <alignment horizontal="left"/>
    </xf>
    <xf numFmtId="180" fontId="10" fillId="0" borderId="0" xfId="1" applyNumberFormat="1" applyFont="1" applyBorder="1" applyAlignment="1">
      <alignment horizontal="right"/>
    </xf>
    <xf numFmtId="177" fontId="1" fillId="0" borderId="0" xfId="6" applyNumberFormat="1"/>
    <xf numFmtId="0" fontId="12" fillId="0" borderId="0" xfId="8" applyFont="1"/>
    <xf numFmtId="0" fontId="12" fillId="0" borderId="0" xfId="8" applyFont="1" applyAlignment="1">
      <alignment horizontal="left"/>
    </xf>
    <xf numFmtId="0" fontId="3" fillId="0" borderId="0" xfId="8" applyFont="1" applyBorder="1"/>
    <xf numFmtId="177" fontId="3" fillId="0" borderId="0" xfId="8" applyNumberFormat="1" applyFont="1" applyBorder="1" applyAlignment="1">
      <alignment horizontal="right"/>
    </xf>
    <xf numFmtId="10" fontId="3" fillId="0" borderId="0" xfId="8" applyNumberFormat="1" applyFont="1" applyBorder="1" applyAlignment="1">
      <alignment horizontal="right"/>
    </xf>
    <xf numFmtId="2" fontId="1" fillId="0" borderId="0" xfId="7" applyNumberFormat="1"/>
    <xf numFmtId="177" fontId="13" fillId="0" borderId="0" xfId="8" applyNumberFormat="1" applyFont="1"/>
    <xf numFmtId="177" fontId="13" fillId="0" borderId="0" xfId="1" applyNumberFormat="1" applyFont="1" applyBorder="1" applyAlignment="1">
      <alignment horizontal="right"/>
    </xf>
    <xf numFmtId="0" fontId="13" fillId="0" borderId="0" xfId="8" applyFont="1"/>
    <xf numFmtId="10" fontId="13" fillId="0" borderId="0" xfId="8" applyNumberFormat="1" applyFont="1"/>
    <xf numFmtId="49" fontId="3" fillId="0" borderId="0" xfId="8" applyNumberFormat="1" applyFont="1" applyAlignment="1">
      <alignment horizontal="right"/>
    </xf>
    <xf numFmtId="180" fontId="3" fillId="0" borderId="0" xfId="1" applyNumberFormat="1" applyFont="1" applyBorder="1" applyAlignment="1">
      <alignment horizontal="right"/>
    </xf>
    <xf numFmtId="177" fontId="3" fillId="0" borderId="0" xfId="1" applyNumberFormat="1" applyFont="1" applyBorder="1" applyAlignment="1">
      <alignment horizontal="right"/>
    </xf>
    <xf numFmtId="0" fontId="8" fillId="0" borderId="0" xfId="8" applyFont="1" applyAlignment="1">
      <alignment horizontal="left"/>
    </xf>
    <xf numFmtId="0" fontId="0" fillId="0" borderId="0" xfId="8" applyFont="1" applyAlignment="1"/>
  </cellXfs>
  <cellStyles count="9">
    <cellStyle name="_x000a_bidires=100_x000d_" xfId="8"/>
    <cellStyle name="Comma" xfId="1" builtinId="3"/>
    <cellStyle name="Comma  - Style1" xfId="2"/>
    <cellStyle name="Curren - Style2" xfId="3"/>
    <cellStyle name="Hyperlink" xfId="4" builtinId="8"/>
    <cellStyle name="Normal" xfId="0" builtinId="0"/>
    <cellStyle name="Normal - Style3" xfId="5"/>
    <cellStyle name="Normal_ESTIMATES&amp;PEs" xfId="6"/>
    <cellStyle name="Normal_SP500 WORKING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</xdr:row>
      <xdr:rowOff>19050</xdr:rowOff>
    </xdr:from>
    <xdr:to>
      <xdr:col>7</xdr:col>
      <xdr:colOff>504825</xdr:colOff>
      <xdr:row>15</xdr:row>
      <xdr:rowOff>95250</xdr:rowOff>
    </xdr:to>
    <xdr:pic>
      <xdr:nvPicPr>
        <xdr:cNvPr id="20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504825"/>
          <a:ext cx="5848350" cy="20193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oward_silverblatt@standardandpoors.com" TargetMode="External"/><Relationship Id="rId1" Type="http://schemas.openxmlformats.org/officeDocument/2006/relationships/hyperlink" Target="http://www.marketattributes.standardandpoors.com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82"/>
  <sheetViews>
    <sheetView workbookViewId="0"/>
  </sheetViews>
  <sheetFormatPr defaultRowHeight="12.75"/>
  <cols>
    <col min="1" max="1" width="9.5703125" style="61" customWidth="1"/>
    <col min="2" max="2" width="29.7109375" style="61" bestFit="1" customWidth="1"/>
    <col min="3" max="3" width="11.85546875" style="12" bestFit="1" customWidth="1"/>
    <col min="4" max="4" width="6.85546875" style="12" bestFit="1" customWidth="1"/>
    <col min="5" max="5" width="13.140625" style="59" bestFit="1" customWidth="1"/>
    <col min="6" max="6" width="11" style="12" bestFit="1" customWidth="1"/>
    <col min="7" max="7" width="6.85546875" style="12" bestFit="1" customWidth="1"/>
    <col min="8" max="8" width="13.140625" style="59" bestFit="1" customWidth="1"/>
    <col min="9" max="9" width="10.140625" style="71" bestFit="1" customWidth="1"/>
    <col min="10" max="10" width="10.28515625" style="72" bestFit="1" customWidth="1"/>
    <col min="11" max="11" width="13.140625" style="66" bestFit="1" customWidth="1"/>
    <col min="12" max="12" width="7.5703125" style="65" bestFit="1" customWidth="1"/>
    <col min="13" max="13" width="25" style="13" bestFit="1" customWidth="1"/>
    <col min="14" max="14" width="11.140625" style="13" bestFit="1" customWidth="1"/>
    <col min="15" max="15" width="13.140625" style="13" bestFit="1" customWidth="1"/>
    <col min="16" max="17" width="7.140625" style="13" bestFit="1" customWidth="1"/>
    <col min="18" max="18" width="13.140625" style="13" bestFit="1" customWidth="1"/>
    <col min="19" max="16384" width="9.140625" style="13"/>
  </cols>
  <sheetData>
    <row r="1" spans="1:21">
      <c r="A1" s="7" t="s">
        <v>114</v>
      </c>
      <c r="B1" s="58"/>
      <c r="C1" s="58"/>
      <c r="D1" s="10"/>
      <c r="E1" s="13"/>
      <c r="F1" s="13"/>
      <c r="H1" s="13"/>
      <c r="K1" s="60"/>
    </row>
    <row r="2" spans="1:21">
      <c r="A2" s="15" t="s">
        <v>230</v>
      </c>
      <c r="B2" s="22"/>
      <c r="C2" s="22"/>
      <c r="E2" s="13"/>
      <c r="F2" s="13"/>
      <c r="H2" s="13"/>
      <c r="K2" s="60"/>
    </row>
    <row r="3" spans="1:21">
      <c r="A3" s="61" t="s">
        <v>1198</v>
      </c>
      <c r="E3" s="12"/>
      <c r="H3" s="13"/>
      <c r="K3" s="60"/>
    </row>
    <row r="4" spans="1:21">
      <c r="A4" s="15" t="s">
        <v>214</v>
      </c>
      <c r="B4" s="22"/>
      <c r="C4" s="22"/>
      <c r="E4" s="13"/>
      <c r="F4" s="13"/>
      <c r="H4" s="13"/>
      <c r="K4" s="60"/>
    </row>
    <row r="5" spans="1:21">
      <c r="A5" s="15" t="s">
        <v>215</v>
      </c>
      <c r="B5" s="22"/>
      <c r="C5" s="22"/>
      <c r="E5" s="13"/>
      <c r="F5" s="13"/>
      <c r="H5" s="13"/>
      <c r="K5" s="60"/>
    </row>
    <row r="6" spans="1:21">
      <c r="E6" s="12"/>
      <c r="H6" s="13"/>
      <c r="K6" s="60"/>
    </row>
    <row r="7" spans="1:21" s="11" customFormat="1">
      <c r="A7" s="62"/>
      <c r="B7" s="62"/>
      <c r="C7" s="58" t="s">
        <v>155</v>
      </c>
      <c r="D7" s="58" t="s">
        <v>151</v>
      </c>
      <c r="E7" s="63" t="s">
        <v>152</v>
      </c>
      <c r="F7" s="58" t="s">
        <v>95</v>
      </c>
      <c r="G7" s="58" t="s">
        <v>151</v>
      </c>
      <c r="H7" s="63" t="s">
        <v>152</v>
      </c>
      <c r="I7" s="73" t="s">
        <v>156</v>
      </c>
      <c r="J7" s="73" t="s">
        <v>216</v>
      </c>
      <c r="K7" s="63" t="s">
        <v>152</v>
      </c>
      <c r="L7" s="67"/>
      <c r="M7" s="64"/>
      <c r="S7" s="58"/>
      <c r="T7" s="58"/>
      <c r="U7" s="63"/>
    </row>
    <row r="8" spans="1:21" s="11" customFormat="1">
      <c r="A8" s="62" t="s">
        <v>164</v>
      </c>
      <c r="B8" s="62" t="s">
        <v>165</v>
      </c>
      <c r="C8" s="58" t="s">
        <v>92</v>
      </c>
      <c r="D8" s="58" t="s">
        <v>166</v>
      </c>
      <c r="E8" s="63" t="s">
        <v>154</v>
      </c>
      <c r="F8" s="58" t="s">
        <v>96</v>
      </c>
      <c r="G8" s="58" t="s">
        <v>153</v>
      </c>
      <c r="H8" s="63" t="s">
        <v>154</v>
      </c>
      <c r="I8" s="73" t="s">
        <v>217</v>
      </c>
      <c r="J8" s="73" t="s">
        <v>217</v>
      </c>
      <c r="K8" s="63" t="s">
        <v>154</v>
      </c>
      <c r="L8" s="68" t="s">
        <v>1</v>
      </c>
      <c r="M8" s="69" t="s">
        <v>157</v>
      </c>
      <c r="S8" s="58"/>
      <c r="T8" s="58"/>
      <c r="U8" s="63"/>
    </row>
    <row r="9" spans="1:21">
      <c r="A9" s="61" t="s">
        <v>460</v>
      </c>
      <c r="B9" s="61" t="s">
        <v>461</v>
      </c>
      <c r="C9" s="12">
        <v>1.21</v>
      </c>
      <c r="D9" s="12">
        <v>1.41</v>
      </c>
      <c r="E9" s="12">
        <v>-14.18</v>
      </c>
      <c r="F9" s="12">
        <v>1.1200000000000001</v>
      </c>
      <c r="G9" s="12">
        <v>1.33</v>
      </c>
      <c r="H9" s="12">
        <v>-15.79</v>
      </c>
      <c r="I9" s="12">
        <v>5719</v>
      </c>
      <c r="J9" s="12">
        <v>6739</v>
      </c>
      <c r="K9" s="12">
        <v>-15.14</v>
      </c>
      <c r="L9" s="12">
        <v>73.94</v>
      </c>
      <c r="M9" s="61" t="s">
        <v>161</v>
      </c>
    </row>
    <row r="10" spans="1:21">
      <c r="A10" s="61" t="s">
        <v>253</v>
      </c>
      <c r="B10" s="61" t="s">
        <v>254</v>
      </c>
      <c r="C10" s="12">
        <v>0.9</v>
      </c>
      <c r="D10" s="12">
        <v>0.85</v>
      </c>
      <c r="E10" s="12">
        <v>5.88</v>
      </c>
      <c r="F10" s="12">
        <v>0.83</v>
      </c>
      <c r="G10" s="12">
        <v>0.85</v>
      </c>
      <c r="H10" s="12">
        <v>-2.35</v>
      </c>
      <c r="I10" s="12">
        <v>7494.88</v>
      </c>
      <c r="J10" s="12">
        <v>7314.02</v>
      </c>
      <c r="K10" s="12">
        <v>2.4700000000000002</v>
      </c>
      <c r="L10" s="12">
        <v>49.1</v>
      </c>
      <c r="M10" s="61" t="s">
        <v>250</v>
      </c>
    </row>
    <row r="11" spans="1:21">
      <c r="A11" s="61" t="s">
        <v>1092</v>
      </c>
      <c r="B11" s="61" t="s">
        <v>1093</v>
      </c>
      <c r="C11" s="12">
        <v>-0.13</v>
      </c>
      <c r="D11" s="12">
        <v>0.9</v>
      </c>
      <c r="E11" s="12">
        <v>-114.44</v>
      </c>
      <c r="F11" s="12">
        <v>-0.3</v>
      </c>
      <c r="G11" s="12">
        <v>0.87</v>
      </c>
      <c r="H11" s="12">
        <v>-134.47999999999999</v>
      </c>
      <c r="I11" s="12">
        <v>648.46</v>
      </c>
      <c r="J11" s="12">
        <v>845.8</v>
      </c>
      <c r="K11" s="12">
        <v>-23.33</v>
      </c>
      <c r="L11" s="12">
        <v>33.270000000000003</v>
      </c>
      <c r="M11" s="61" t="s">
        <v>158</v>
      </c>
    </row>
    <row r="12" spans="1:21">
      <c r="A12" s="61" t="s">
        <v>167</v>
      </c>
      <c r="B12" s="61" t="s">
        <v>168</v>
      </c>
      <c r="C12" s="12">
        <v>0.24</v>
      </c>
      <c r="D12" s="12">
        <v>0.4</v>
      </c>
      <c r="E12" s="12">
        <v>-40</v>
      </c>
      <c r="F12" s="12">
        <v>0.24</v>
      </c>
      <c r="G12" s="12">
        <v>0.4</v>
      </c>
      <c r="H12" s="12">
        <v>-40</v>
      </c>
      <c r="I12" s="12">
        <v>704.67</v>
      </c>
      <c r="J12" s="12">
        <v>886.89</v>
      </c>
      <c r="K12" s="12">
        <v>-20.55</v>
      </c>
      <c r="L12" s="12">
        <v>32.68</v>
      </c>
      <c r="M12" s="61" t="s">
        <v>162</v>
      </c>
    </row>
    <row r="13" spans="1:21">
      <c r="A13" s="61" t="s">
        <v>324</v>
      </c>
      <c r="B13" s="61" t="s">
        <v>325</v>
      </c>
      <c r="C13" s="12">
        <v>-0.5</v>
      </c>
      <c r="D13" s="12">
        <v>-0.75</v>
      </c>
      <c r="E13" s="12">
        <v>33.33</v>
      </c>
      <c r="F13" s="12">
        <v>-0.49</v>
      </c>
      <c r="G13" s="12">
        <v>-1.1599999999999999</v>
      </c>
      <c r="H13" s="12">
        <v>57.76</v>
      </c>
      <c r="I13" s="12">
        <v>1184</v>
      </c>
      <c r="J13" s="12">
        <v>1362</v>
      </c>
      <c r="K13" s="12">
        <v>-13.07</v>
      </c>
      <c r="L13" s="12">
        <v>5.78</v>
      </c>
      <c r="M13" s="61" t="s">
        <v>162</v>
      </c>
    </row>
    <row r="14" spans="1:21">
      <c r="A14" s="61" t="s">
        <v>1024</v>
      </c>
      <c r="B14" s="61" t="s">
        <v>1025</v>
      </c>
      <c r="C14" s="12">
        <v>0.44</v>
      </c>
      <c r="D14" s="12">
        <v>0.14000000000000001</v>
      </c>
      <c r="E14" s="12">
        <v>214.29</v>
      </c>
      <c r="F14" s="12">
        <v>0.45</v>
      </c>
      <c r="G14" s="12">
        <v>1.31</v>
      </c>
      <c r="H14" s="12">
        <v>-65.650000000000006</v>
      </c>
      <c r="I14" s="12">
        <v>3495</v>
      </c>
      <c r="J14" s="12">
        <v>4126</v>
      </c>
      <c r="K14" s="12">
        <v>-15.29</v>
      </c>
      <c r="L14" s="12">
        <v>15.24</v>
      </c>
      <c r="M14" s="61" t="s">
        <v>599</v>
      </c>
    </row>
    <row r="15" spans="1:21">
      <c r="A15" s="61" t="s">
        <v>579</v>
      </c>
      <c r="B15" s="61" t="s">
        <v>580</v>
      </c>
      <c r="C15" s="12">
        <v>0.73</v>
      </c>
      <c r="D15" s="12">
        <v>1</v>
      </c>
      <c r="E15" s="12">
        <v>-27</v>
      </c>
      <c r="F15" s="12">
        <v>0.77</v>
      </c>
      <c r="G15" s="12">
        <v>0.97</v>
      </c>
      <c r="H15" s="12">
        <v>-20.62</v>
      </c>
      <c r="I15" s="12">
        <v>8670.7999999999993</v>
      </c>
      <c r="J15" s="12">
        <v>7828.1</v>
      </c>
      <c r="K15" s="12">
        <v>10.77</v>
      </c>
      <c r="L15" s="12">
        <v>28.25</v>
      </c>
      <c r="M15" s="61" t="s">
        <v>250</v>
      </c>
    </row>
    <row r="16" spans="1:21">
      <c r="A16" s="61" t="s">
        <v>1026</v>
      </c>
      <c r="B16" s="61" t="s">
        <v>1027</v>
      </c>
      <c r="C16" s="12">
        <v>1</v>
      </c>
      <c r="D16" s="12">
        <v>1.03</v>
      </c>
      <c r="E16" s="12">
        <v>-2.91</v>
      </c>
      <c r="F16" s="12">
        <v>0.99</v>
      </c>
      <c r="G16" s="12">
        <v>1.01</v>
      </c>
      <c r="H16" s="12">
        <v>-1.98</v>
      </c>
      <c r="I16" s="12">
        <v>1696.21</v>
      </c>
      <c r="J16" s="12">
        <v>1613.65</v>
      </c>
      <c r="K16" s="12">
        <v>5.12</v>
      </c>
      <c r="L16" s="12">
        <v>55.32</v>
      </c>
      <c r="M16" s="61" t="s">
        <v>162</v>
      </c>
    </row>
    <row r="17" spans="1:13">
      <c r="A17" s="61" t="s">
        <v>682</v>
      </c>
      <c r="B17" s="61" t="s">
        <v>683</v>
      </c>
      <c r="C17" s="12">
        <v>0.67</v>
      </c>
      <c r="D17" s="12">
        <v>1.02</v>
      </c>
      <c r="E17" s="12">
        <v>-34.31</v>
      </c>
      <c r="F17" s="12">
        <v>0.67</v>
      </c>
      <c r="G17" s="12">
        <v>1</v>
      </c>
      <c r="H17" s="12">
        <v>-33</v>
      </c>
      <c r="I17" s="12">
        <v>4311</v>
      </c>
      <c r="J17" s="12">
        <v>4336</v>
      </c>
      <c r="K17" s="12">
        <v>-0.57999999999999996</v>
      </c>
      <c r="L17" s="12">
        <v>42.83</v>
      </c>
      <c r="M17" s="61" t="s">
        <v>160</v>
      </c>
    </row>
    <row r="18" spans="1:13">
      <c r="A18" s="61" t="s">
        <v>1094</v>
      </c>
      <c r="B18" s="61" t="s">
        <v>1095</v>
      </c>
      <c r="C18" s="12">
        <v>0.2</v>
      </c>
      <c r="D18" s="12">
        <v>0.47</v>
      </c>
      <c r="E18" s="12">
        <v>-57.45</v>
      </c>
      <c r="F18" s="12">
        <v>-0.06</v>
      </c>
      <c r="G18" s="12">
        <v>0.45</v>
      </c>
      <c r="H18" s="12">
        <v>-113.33</v>
      </c>
      <c r="I18" s="12">
        <v>1057</v>
      </c>
      <c r="J18" s="12">
        <v>1444</v>
      </c>
      <c r="K18" s="12">
        <v>-26.8</v>
      </c>
      <c r="L18" s="12">
        <v>27.9</v>
      </c>
      <c r="M18" s="61" t="s">
        <v>162</v>
      </c>
    </row>
    <row r="19" spans="1:13">
      <c r="A19" s="61" t="s">
        <v>402</v>
      </c>
      <c r="B19" s="61" t="s">
        <v>403</v>
      </c>
      <c r="C19" s="12">
        <v>1.07</v>
      </c>
      <c r="D19" s="12">
        <v>1.4</v>
      </c>
      <c r="E19" s="12">
        <v>-23.57</v>
      </c>
      <c r="F19" s="12">
        <v>0.54</v>
      </c>
      <c r="G19" s="12">
        <v>1.35</v>
      </c>
      <c r="H19" s="12">
        <v>-60</v>
      </c>
      <c r="I19" s="12">
        <v>1976.2</v>
      </c>
      <c r="J19" s="12">
        <v>2749.7</v>
      </c>
      <c r="K19" s="12">
        <v>-28.13</v>
      </c>
      <c r="L19" s="12">
        <v>78.11</v>
      </c>
      <c r="M19" s="61" t="s">
        <v>163</v>
      </c>
    </row>
    <row r="20" spans="1:13">
      <c r="A20" s="61" t="s">
        <v>326</v>
      </c>
      <c r="B20" s="61" t="s">
        <v>327</v>
      </c>
      <c r="C20" s="12">
        <v>-0.44</v>
      </c>
      <c r="D20" s="12">
        <v>1.3</v>
      </c>
      <c r="E20" s="12">
        <v>-133.85</v>
      </c>
      <c r="F20" s="12">
        <v>-0.43</v>
      </c>
      <c r="G20" s="12">
        <v>1.29</v>
      </c>
      <c r="H20" s="12">
        <v>-133.33000000000001</v>
      </c>
      <c r="I20" s="12">
        <v>793.6</v>
      </c>
      <c r="J20" s="12">
        <v>2236.6</v>
      </c>
      <c r="K20" s="12">
        <v>-64.52</v>
      </c>
      <c r="L20" s="12">
        <v>20.190000000000001</v>
      </c>
      <c r="M20" s="61" t="s">
        <v>163</v>
      </c>
    </row>
    <row r="21" spans="1:13">
      <c r="A21" s="61" t="s">
        <v>684</v>
      </c>
      <c r="B21" s="61" t="s">
        <v>685</v>
      </c>
      <c r="C21" s="12">
        <v>0.21</v>
      </c>
      <c r="D21" s="12">
        <v>0.21</v>
      </c>
      <c r="E21" s="12">
        <v>0</v>
      </c>
      <c r="F21" s="12">
        <v>0.19</v>
      </c>
      <c r="G21" s="12">
        <v>0.19</v>
      </c>
      <c r="H21" s="12">
        <v>0</v>
      </c>
      <c r="I21" s="12">
        <v>204.6</v>
      </c>
      <c r="J21" s="12">
        <v>194</v>
      </c>
      <c r="K21" s="12">
        <v>5.46</v>
      </c>
      <c r="L21" s="12">
        <v>20.25</v>
      </c>
      <c r="M21" s="61" t="s">
        <v>162</v>
      </c>
    </row>
    <row r="22" spans="1:13">
      <c r="A22" s="61" t="s">
        <v>169</v>
      </c>
      <c r="B22" s="61" t="s">
        <v>170</v>
      </c>
      <c r="C22" s="12">
        <v>-0.27</v>
      </c>
      <c r="D22" s="12">
        <v>0.71</v>
      </c>
      <c r="E22" s="12">
        <v>-138.03</v>
      </c>
      <c r="F22" s="12">
        <v>-0.32</v>
      </c>
      <c r="G22" s="12">
        <v>0.66</v>
      </c>
      <c r="H22" s="12">
        <v>-148.47999999999999</v>
      </c>
      <c r="I22" s="12">
        <v>4244</v>
      </c>
      <c r="J22" s="12">
        <v>7245</v>
      </c>
      <c r="K22" s="12">
        <v>-41.42</v>
      </c>
      <c r="L22" s="12">
        <v>13.31</v>
      </c>
      <c r="M22" s="61" t="s">
        <v>163</v>
      </c>
    </row>
    <row r="23" spans="1:13">
      <c r="A23" s="61" t="s">
        <v>916</v>
      </c>
      <c r="B23" s="61" t="s">
        <v>917</v>
      </c>
      <c r="C23" s="12">
        <v>0.43</v>
      </c>
      <c r="D23" s="12">
        <v>0.92</v>
      </c>
      <c r="E23" s="12">
        <v>-53.26</v>
      </c>
      <c r="F23" s="12">
        <v>0.43</v>
      </c>
      <c r="G23" s="12">
        <v>0.91</v>
      </c>
      <c r="H23" s="12">
        <v>-52.75</v>
      </c>
      <c r="I23" s="12">
        <v>814.74</v>
      </c>
      <c r="J23" s="12">
        <v>953.5</v>
      </c>
      <c r="K23" s="12">
        <v>-14.55</v>
      </c>
      <c r="L23" s="12">
        <v>26.94</v>
      </c>
      <c r="M23" s="61" t="s">
        <v>599</v>
      </c>
    </row>
    <row r="24" spans="1:13">
      <c r="A24" s="61" t="s">
        <v>404</v>
      </c>
      <c r="B24" s="61" t="s">
        <v>405</v>
      </c>
      <c r="C24" s="12">
        <v>0.03</v>
      </c>
      <c r="D24" s="12">
        <v>1.57</v>
      </c>
      <c r="E24" s="12">
        <v>-98.09</v>
      </c>
      <c r="F24" s="12">
        <v>-0.14000000000000001</v>
      </c>
      <c r="G24" s="12">
        <v>1.66</v>
      </c>
      <c r="H24" s="12">
        <v>-108.43</v>
      </c>
      <c r="I24" s="12">
        <v>710</v>
      </c>
      <c r="J24" s="12">
        <v>1461.2</v>
      </c>
      <c r="K24" s="12">
        <v>-51.41</v>
      </c>
      <c r="L24" s="12">
        <v>35.340000000000003</v>
      </c>
      <c r="M24" s="61" t="s">
        <v>163</v>
      </c>
    </row>
    <row r="25" spans="1:13">
      <c r="A25" s="61" t="s">
        <v>860</v>
      </c>
      <c r="B25" s="61" t="s">
        <v>861</v>
      </c>
      <c r="C25" s="12">
        <v>0.66</v>
      </c>
      <c r="D25" s="12">
        <v>0.53</v>
      </c>
      <c r="E25" s="12">
        <v>24.53</v>
      </c>
      <c r="F25" s="12">
        <v>0.57999999999999996</v>
      </c>
      <c r="G25" s="12">
        <v>0.47</v>
      </c>
      <c r="H25" s="12">
        <v>23.4</v>
      </c>
      <c r="I25" s="12">
        <v>1130.8</v>
      </c>
      <c r="J25" s="12">
        <v>1172</v>
      </c>
      <c r="K25" s="12">
        <v>-3.52</v>
      </c>
      <c r="L25" s="12">
        <v>57</v>
      </c>
      <c r="M25" s="61" t="s">
        <v>250</v>
      </c>
    </row>
    <row r="26" spans="1:13">
      <c r="A26" s="61" t="s">
        <v>918</v>
      </c>
      <c r="B26" s="61" t="s">
        <v>919</v>
      </c>
      <c r="C26" s="12">
        <v>0.76</v>
      </c>
      <c r="D26" s="12">
        <v>0.04</v>
      </c>
      <c r="E26" s="12">
        <v>1800</v>
      </c>
      <c r="F26" s="12">
        <v>0.72</v>
      </c>
      <c r="G26" s="12">
        <v>0.05</v>
      </c>
      <c r="H26" s="12">
        <v>1340</v>
      </c>
      <c r="I26" s="12">
        <v>8490</v>
      </c>
      <c r="J26" s="12">
        <v>7418</v>
      </c>
      <c r="K26" s="12">
        <v>14.45</v>
      </c>
      <c r="L26" s="12">
        <v>30.94</v>
      </c>
      <c r="M26" s="61" t="s">
        <v>160</v>
      </c>
    </row>
    <row r="27" spans="1:13">
      <c r="A27" s="61" t="s">
        <v>240</v>
      </c>
      <c r="B27" s="61" t="s">
        <v>241</v>
      </c>
      <c r="C27" s="12">
        <v>0.2</v>
      </c>
      <c r="D27" s="12">
        <v>0.33</v>
      </c>
      <c r="E27" s="12">
        <v>-39.39</v>
      </c>
      <c r="F27" s="12">
        <v>0.16</v>
      </c>
      <c r="G27" s="12">
        <v>0.32</v>
      </c>
      <c r="H27" s="12">
        <v>-50</v>
      </c>
      <c r="I27" s="12">
        <v>279.2</v>
      </c>
      <c r="J27" s="12">
        <v>359.85</v>
      </c>
      <c r="K27" s="12">
        <v>-22.41</v>
      </c>
      <c r="L27" s="12">
        <v>20.36</v>
      </c>
      <c r="M27" s="61" t="s">
        <v>162</v>
      </c>
    </row>
    <row r="28" spans="1:13">
      <c r="A28" s="61" t="s">
        <v>406</v>
      </c>
      <c r="B28" s="61" t="s">
        <v>407</v>
      </c>
      <c r="C28" s="12">
        <v>0.52</v>
      </c>
      <c r="D28" s="12">
        <v>0.46</v>
      </c>
      <c r="E28" s="12">
        <v>13.04</v>
      </c>
      <c r="F28" s="12">
        <v>0.49</v>
      </c>
      <c r="G28" s="12">
        <v>0.45</v>
      </c>
      <c r="H28" s="12">
        <v>8.89</v>
      </c>
      <c r="I28" s="12">
        <v>4594</v>
      </c>
      <c r="J28" s="12">
        <v>4179</v>
      </c>
      <c r="K28" s="12">
        <v>9.93</v>
      </c>
      <c r="L28" s="12">
        <v>17.899999999999999</v>
      </c>
      <c r="M28" s="61" t="s">
        <v>159</v>
      </c>
    </row>
    <row r="29" spans="1:13">
      <c r="A29" s="61" t="s">
        <v>462</v>
      </c>
      <c r="B29" s="61" t="s">
        <v>463</v>
      </c>
      <c r="C29" s="12">
        <v>0.41</v>
      </c>
      <c r="D29" s="12">
        <v>0.28999999999999998</v>
      </c>
      <c r="E29" s="12">
        <v>41.38</v>
      </c>
      <c r="F29" s="12">
        <v>0.32</v>
      </c>
      <c r="G29" s="12">
        <v>0.37</v>
      </c>
      <c r="H29" s="12">
        <v>-13.51</v>
      </c>
      <c r="I29" s="12">
        <v>4652</v>
      </c>
      <c r="J29" s="12">
        <v>4063</v>
      </c>
      <c r="K29" s="12">
        <v>14.5</v>
      </c>
      <c r="L29" s="12">
        <v>91.72</v>
      </c>
      <c r="M29" s="61" t="s">
        <v>158</v>
      </c>
    </row>
    <row r="30" spans="1:13">
      <c r="A30" s="61" t="s">
        <v>862</v>
      </c>
      <c r="B30" s="61" t="s">
        <v>863</v>
      </c>
      <c r="C30" s="12">
        <v>0.68</v>
      </c>
      <c r="D30" s="12">
        <v>0.7</v>
      </c>
      <c r="E30" s="12">
        <v>-2.86</v>
      </c>
      <c r="F30" s="12">
        <v>0.68</v>
      </c>
      <c r="G30" s="12">
        <v>0.7</v>
      </c>
      <c r="H30" s="12">
        <v>-2.86</v>
      </c>
      <c r="I30" s="12">
        <v>3202</v>
      </c>
      <c r="J30" s="12">
        <v>3546</v>
      </c>
      <c r="K30" s="12">
        <v>-9.6999999999999993</v>
      </c>
      <c r="L30" s="12">
        <v>31.05</v>
      </c>
      <c r="M30" s="61" t="s">
        <v>599</v>
      </c>
    </row>
    <row r="31" spans="1:13">
      <c r="A31" s="61" t="s">
        <v>464</v>
      </c>
      <c r="B31" s="61" t="s">
        <v>465</v>
      </c>
      <c r="C31" s="12">
        <v>-0.04</v>
      </c>
      <c r="D31" s="12">
        <v>0.45</v>
      </c>
      <c r="E31" s="12">
        <v>-108.89</v>
      </c>
      <c r="F31" s="12">
        <v>0.09</v>
      </c>
      <c r="G31" s="12">
        <v>0.56000000000000005</v>
      </c>
      <c r="H31" s="12">
        <v>-83.93</v>
      </c>
      <c r="I31" s="12">
        <v>6428</v>
      </c>
      <c r="J31" s="12">
        <v>8358</v>
      </c>
      <c r="K31" s="12">
        <v>-23.09</v>
      </c>
      <c r="L31" s="12">
        <v>33.99</v>
      </c>
      <c r="M31" s="61" t="s">
        <v>160</v>
      </c>
    </row>
    <row r="32" spans="1:13">
      <c r="A32" s="61" t="s">
        <v>1028</v>
      </c>
      <c r="B32" s="61" t="s">
        <v>1029</v>
      </c>
      <c r="C32" s="12">
        <v>0.36</v>
      </c>
      <c r="D32" s="12">
        <v>-41.2</v>
      </c>
      <c r="E32" s="12">
        <v>100.87</v>
      </c>
      <c r="F32" s="12">
        <v>0.12</v>
      </c>
      <c r="G32" s="12">
        <v>-41.2</v>
      </c>
      <c r="H32" s="12">
        <v>100.29</v>
      </c>
      <c r="I32" s="12">
        <v>30827</v>
      </c>
      <c r="J32" s="12">
        <v>20007</v>
      </c>
      <c r="K32" s="12">
        <v>54.08</v>
      </c>
      <c r="L32" s="12">
        <v>45.22</v>
      </c>
      <c r="M32" s="61" t="s">
        <v>160</v>
      </c>
    </row>
    <row r="33" spans="1:13">
      <c r="A33" s="61" t="s">
        <v>686</v>
      </c>
      <c r="B33" s="61" t="s">
        <v>687</v>
      </c>
      <c r="C33" s="12">
        <v>0.14000000000000001</v>
      </c>
      <c r="D33" s="12">
        <v>7.0000000000000007E-2</v>
      </c>
      <c r="E33" s="12">
        <v>100</v>
      </c>
      <c r="F33" s="12">
        <v>0.13</v>
      </c>
      <c r="G33" s="12">
        <v>0.12</v>
      </c>
      <c r="H33" s="12">
        <v>8.33</v>
      </c>
      <c r="I33" s="12">
        <v>423.36</v>
      </c>
      <c r="J33" s="12">
        <v>393.73</v>
      </c>
      <c r="K33" s="12">
        <v>7.53</v>
      </c>
      <c r="L33" s="12">
        <v>36.39</v>
      </c>
      <c r="M33" s="61" t="s">
        <v>470</v>
      </c>
    </row>
    <row r="34" spans="1:13">
      <c r="A34" s="61" t="s">
        <v>1030</v>
      </c>
      <c r="B34" s="61" t="s">
        <v>1031</v>
      </c>
      <c r="C34" s="12">
        <v>0.77</v>
      </c>
      <c r="D34" s="12">
        <v>0.9</v>
      </c>
      <c r="E34" s="12">
        <v>-14.44</v>
      </c>
      <c r="F34" s="12">
        <v>0.77</v>
      </c>
      <c r="G34" s="12">
        <v>0.98</v>
      </c>
      <c r="H34" s="12">
        <v>-21.43</v>
      </c>
      <c r="I34" s="12">
        <v>1684</v>
      </c>
      <c r="J34" s="12">
        <v>1790</v>
      </c>
      <c r="K34" s="12">
        <v>-5.92</v>
      </c>
      <c r="L34" s="12">
        <v>25.82</v>
      </c>
      <c r="M34" s="61" t="s">
        <v>599</v>
      </c>
    </row>
    <row r="35" spans="1:13">
      <c r="A35" s="61" t="s">
        <v>466</v>
      </c>
      <c r="B35" s="61" t="s">
        <v>467</v>
      </c>
      <c r="C35" s="12">
        <v>0.53</v>
      </c>
      <c r="D35" s="12">
        <v>0.94</v>
      </c>
      <c r="E35" s="12">
        <v>-43.62</v>
      </c>
      <c r="F35" s="12">
        <v>0.41</v>
      </c>
      <c r="G35" s="12">
        <v>0.93</v>
      </c>
      <c r="H35" s="12">
        <v>-55.91</v>
      </c>
      <c r="I35" s="12">
        <v>1907</v>
      </c>
      <c r="J35" s="12">
        <v>2010</v>
      </c>
      <c r="K35" s="12">
        <v>-5.12</v>
      </c>
      <c r="L35" s="12">
        <v>32.340000000000003</v>
      </c>
      <c r="M35" s="61" t="s">
        <v>160</v>
      </c>
    </row>
    <row r="36" spans="1:13">
      <c r="A36" s="61" t="s">
        <v>688</v>
      </c>
      <c r="B36" s="61" t="s">
        <v>689</v>
      </c>
      <c r="C36" s="12">
        <v>0.45</v>
      </c>
      <c r="D36" s="12">
        <v>0.37</v>
      </c>
      <c r="E36" s="12">
        <v>21.62</v>
      </c>
      <c r="F36" s="12">
        <v>0.42</v>
      </c>
      <c r="G36" s="12">
        <v>0.35</v>
      </c>
      <c r="H36" s="12">
        <v>20</v>
      </c>
      <c r="I36" s="12">
        <v>18393.900000000001</v>
      </c>
      <c r="J36" s="12">
        <v>17996.66</v>
      </c>
      <c r="K36" s="12">
        <v>2.21</v>
      </c>
      <c r="L36" s="12">
        <v>21.98</v>
      </c>
      <c r="M36" s="61" t="s">
        <v>250</v>
      </c>
    </row>
    <row r="37" spans="1:13">
      <c r="A37" s="61" t="s">
        <v>581</v>
      </c>
      <c r="B37" s="61" t="s">
        <v>582</v>
      </c>
      <c r="C37" s="12">
        <v>1.19</v>
      </c>
      <c r="D37" s="12">
        <v>1.01</v>
      </c>
      <c r="E37" s="12">
        <v>17.82</v>
      </c>
      <c r="F37" s="12">
        <v>1.25</v>
      </c>
      <c r="G37" s="12">
        <v>0.84</v>
      </c>
      <c r="H37" s="12">
        <v>48.81</v>
      </c>
      <c r="I37" s="12">
        <v>3713</v>
      </c>
      <c r="J37" s="12">
        <v>3764</v>
      </c>
      <c r="K37" s="12">
        <v>-1.35</v>
      </c>
      <c r="L37" s="12">
        <v>60.46</v>
      </c>
      <c r="M37" s="61" t="s">
        <v>250</v>
      </c>
    </row>
    <row r="38" spans="1:13">
      <c r="A38" s="61" t="s">
        <v>255</v>
      </c>
      <c r="B38" s="61" t="s">
        <v>256</v>
      </c>
      <c r="C38" s="12">
        <v>0.44</v>
      </c>
      <c r="D38" s="12">
        <v>0.63</v>
      </c>
      <c r="E38" s="12">
        <v>-30.16</v>
      </c>
      <c r="F38" s="12">
        <v>0.43</v>
      </c>
      <c r="G38" s="12">
        <v>0.61</v>
      </c>
      <c r="H38" s="12">
        <v>-29.51</v>
      </c>
      <c r="I38" s="12">
        <v>685.18</v>
      </c>
      <c r="J38" s="12">
        <v>846.82</v>
      </c>
      <c r="K38" s="12">
        <v>-19.09</v>
      </c>
      <c r="L38" s="12">
        <v>37.450000000000003</v>
      </c>
      <c r="M38" s="61" t="s">
        <v>162</v>
      </c>
    </row>
    <row r="39" spans="1:13">
      <c r="A39" s="61" t="s">
        <v>864</v>
      </c>
      <c r="B39" s="61" t="s">
        <v>865</v>
      </c>
      <c r="C39" s="12">
        <v>-0.44</v>
      </c>
      <c r="D39" s="12">
        <v>0.03</v>
      </c>
      <c r="E39" s="12">
        <v>-1566.67</v>
      </c>
      <c r="F39" s="12">
        <v>-0.47</v>
      </c>
      <c r="G39" s="12">
        <v>0.03</v>
      </c>
      <c r="H39" s="12">
        <v>-1666.67</v>
      </c>
      <c r="I39" s="12">
        <v>1726</v>
      </c>
      <c r="J39" s="12">
        <v>2416</v>
      </c>
      <c r="K39" s="12">
        <v>-28.56</v>
      </c>
      <c r="L39" s="12">
        <v>63.2</v>
      </c>
      <c r="M39" s="61" t="s">
        <v>289</v>
      </c>
    </row>
    <row r="40" spans="1:13">
      <c r="A40" s="61" t="s">
        <v>1096</v>
      </c>
      <c r="B40" s="61" t="s">
        <v>1097</v>
      </c>
      <c r="C40" s="12">
        <v>0.22</v>
      </c>
      <c r="D40" s="12">
        <v>0.44</v>
      </c>
      <c r="E40" s="12">
        <v>-50</v>
      </c>
      <c r="F40" s="12">
        <v>0.22</v>
      </c>
      <c r="G40" s="12">
        <v>0.44</v>
      </c>
      <c r="H40" s="12">
        <v>-50</v>
      </c>
      <c r="I40" s="12">
        <v>491.99</v>
      </c>
      <c r="J40" s="12">
        <v>658.99</v>
      </c>
      <c r="K40" s="12">
        <v>-25.34</v>
      </c>
      <c r="L40" s="12">
        <v>27.28</v>
      </c>
      <c r="M40" s="61" t="s">
        <v>162</v>
      </c>
    </row>
    <row r="41" spans="1:13">
      <c r="A41" s="61" t="s">
        <v>690</v>
      </c>
      <c r="B41" s="61" t="s">
        <v>691</v>
      </c>
      <c r="C41" s="12">
        <v>0.79</v>
      </c>
      <c r="D41" s="12">
        <v>0.73</v>
      </c>
      <c r="E41" s="12">
        <v>8.2200000000000006</v>
      </c>
      <c r="F41" s="12">
        <v>0.51</v>
      </c>
      <c r="G41" s="12">
        <v>0.54</v>
      </c>
      <c r="H41" s="12">
        <v>-5.56</v>
      </c>
      <c r="I41" s="12">
        <v>1885</v>
      </c>
      <c r="J41" s="12">
        <v>1956</v>
      </c>
      <c r="K41" s="12">
        <v>-3.63</v>
      </c>
      <c r="L41" s="12">
        <v>41.24</v>
      </c>
      <c r="M41" s="61" t="s">
        <v>160</v>
      </c>
    </row>
    <row r="42" spans="1:13">
      <c r="A42" s="61" t="s">
        <v>692</v>
      </c>
      <c r="B42" s="61" t="s">
        <v>693</v>
      </c>
      <c r="C42" s="12">
        <v>1.6</v>
      </c>
      <c r="D42" s="12">
        <v>4.32</v>
      </c>
      <c r="E42" s="12">
        <v>-62.96</v>
      </c>
      <c r="F42" s="12">
        <v>1.31</v>
      </c>
      <c r="G42" s="12">
        <v>4.28</v>
      </c>
      <c r="H42" s="12">
        <v>-69.39</v>
      </c>
      <c r="I42" s="12">
        <v>2074.34</v>
      </c>
      <c r="J42" s="12">
        <v>3904.12</v>
      </c>
      <c r="K42" s="12">
        <v>-46.87</v>
      </c>
      <c r="L42" s="12">
        <v>91.53</v>
      </c>
      <c r="M42" s="61" t="s">
        <v>289</v>
      </c>
    </row>
    <row r="43" spans="1:13">
      <c r="A43" s="61" t="s">
        <v>866</v>
      </c>
      <c r="B43" s="61" t="s">
        <v>867</v>
      </c>
      <c r="C43" s="12">
        <v>-0.41</v>
      </c>
      <c r="D43" s="12">
        <v>-0.36</v>
      </c>
      <c r="E43" s="12">
        <v>-13.89</v>
      </c>
      <c r="F43" s="12">
        <v>-0.41</v>
      </c>
      <c r="G43" s="12">
        <v>-0.36</v>
      </c>
      <c r="H43" s="12">
        <v>-13.89</v>
      </c>
      <c r="I43" s="12">
        <v>335.37</v>
      </c>
      <c r="J43" s="12">
        <v>357.46</v>
      </c>
      <c r="K43" s="12">
        <v>-6.18</v>
      </c>
      <c r="L43" s="12">
        <v>14.68</v>
      </c>
      <c r="M43" s="61" t="s">
        <v>160</v>
      </c>
    </row>
    <row r="44" spans="1:13">
      <c r="A44" s="61" t="s">
        <v>171</v>
      </c>
      <c r="B44" s="61" t="s">
        <v>172</v>
      </c>
      <c r="C44" s="12">
        <v>1.28</v>
      </c>
      <c r="D44" s="12">
        <v>0.86</v>
      </c>
      <c r="E44" s="12">
        <v>48.84</v>
      </c>
      <c r="F44" s="12">
        <v>1.26</v>
      </c>
      <c r="G44" s="12">
        <v>0.85</v>
      </c>
      <c r="H44" s="12">
        <v>48.24</v>
      </c>
      <c r="I44" s="12">
        <v>1051.3399999999999</v>
      </c>
      <c r="J44" s="12">
        <v>835.22</v>
      </c>
      <c r="K44" s="12">
        <v>25.88</v>
      </c>
      <c r="L44" s="12">
        <v>72.61</v>
      </c>
      <c r="M44" s="61" t="s">
        <v>158</v>
      </c>
    </row>
    <row r="45" spans="1:13">
      <c r="A45" s="61" t="s">
        <v>328</v>
      </c>
      <c r="B45" s="61" t="s">
        <v>329</v>
      </c>
      <c r="C45" s="12">
        <v>1.38</v>
      </c>
      <c r="D45" s="12">
        <v>1.21</v>
      </c>
      <c r="E45" s="12">
        <v>14.05</v>
      </c>
      <c r="F45" s="12">
        <v>1.35</v>
      </c>
      <c r="G45" s="12">
        <v>1.19</v>
      </c>
      <c r="H45" s="12">
        <v>13.45</v>
      </c>
      <c r="I45" s="12">
        <v>8337</v>
      </c>
      <c r="J45" s="12">
        <v>7464</v>
      </c>
      <c r="K45" s="12">
        <v>11.7</v>
      </c>
      <c r="L45" s="12">
        <v>185.38</v>
      </c>
      <c r="M45" s="61" t="s">
        <v>162</v>
      </c>
    </row>
    <row r="46" spans="1:13">
      <c r="A46" s="61" t="s">
        <v>1032</v>
      </c>
      <c r="B46" s="61" t="s">
        <v>1033</v>
      </c>
      <c r="C46" s="12">
        <v>-0.04</v>
      </c>
      <c r="D46" s="12">
        <v>0.12</v>
      </c>
      <c r="E46" s="12">
        <v>-133.33000000000001</v>
      </c>
      <c r="F46" s="12">
        <v>-0.04</v>
      </c>
      <c r="G46" s="12">
        <v>0.12</v>
      </c>
      <c r="H46" s="12">
        <v>-133.33000000000001</v>
      </c>
      <c r="I46" s="12">
        <v>1133.74</v>
      </c>
      <c r="J46" s="12">
        <v>1848.17</v>
      </c>
      <c r="K46" s="12">
        <v>-38.659999999999997</v>
      </c>
      <c r="L46" s="12">
        <v>13.28</v>
      </c>
      <c r="M46" s="61" t="s">
        <v>162</v>
      </c>
    </row>
    <row r="47" spans="1:13">
      <c r="A47" s="61" t="s">
        <v>920</v>
      </c>
      <c r="B47" s="61" t="s">
        <v>921</v>
      </c>
      <c r="C47" s="12">
        <v>0.2</v>
      </c>
      <c r="D47" s="12">
        <v>0.57999999999999996</v>
      </c>
      <c r="E47" s="12">
        <v>-65.52</v>
      </c>
      <c r="F47" s="12">
        <v>0.1</v>
      </c>
      <c r="G47" s="12">
        <v>0.57999999999999996</v>
      </c>
      <c r="H47" s="12">
        <v>-82.76</v>
      </c>
      <c r="I47" s="12">
        <v>16532</v>
      </c>
      <c r="J47" s="12">
        <v>21784</v>
      </c>
      <c r="K47" s="12">
        <v>-24.11</v>
      </c>
      <c r="L47" s="12">
        <v>28.2</v>
      </c>
      <c r="M47" s="61" t="s">
        <v>159</v>
      </c>
    </row>
    <row r="48" spans="1:13">
      <c r="A48" s="61" t="s">
        <v>694</v>
      </c>
      <c r="B48" s="61" t="s">
        <v>695</v>
      </c>
      <c r="C48" s="12">
        <v>0.82</v>
      </c>
      <c r="D48" s="12">
        <v>1.24</v>
      </c>
      <c r="E48" s="12">
        <v>-33.869999999999997</v>
      </c>
      <c r="F48" s="12">
        <v>1.48</v>
      </c>
      <c r="G48" s="12">
        <v>1.45</v>
      </c>
      <c r="H48" s="12">
        <v>2.0699999999999998</v>
      </c>
      <c r="I48" s="12">
        <v>2127.86</v>
      </c>
      <c r="J48" s="12">
        <v>2241.4299999999998</v>
      </c>
      <c r="K48" s="12">
        <v>-5.07</v>
      </c>
      <c r="L48" s="12">
        <v>32.15</v>
      </c>
      <c r="M48" s="61" t="s">
        <v>160</v>
      </c>
    </row>
    <row r="49" spans="1:13">
      <c r="A49" s="61" t="s">
        <v>468</v>
      </c>
      <c r="B49" s="61" t="s">
        <v>469</v>
      </c>
      <c r="C49" s="12">
        <v>0.54</v>
      </c>
      <c r="D49" s="12">
        <v>0.65</v>
      </c>
      <c r="E49" s="12">
        <v>-16.920000000000002</v>
      </c>
      <c r="F49" s="12">
        <v>0.54</v>
      </c>
      <c r="G49" s="12">
        <v>0.63</v>
      </c>
      <c r="H49" s="12">
        <v>-14.29</v>
      </c>
      <c r="I49" s="12">
        <v>30734</v>
      </c>
      <c r="J49" s="12">
        <v>30866</v>
      </c>
      <c r="K49" s="12">
        <v>-0.43</v>
      </c>
      <c r="L49" s="12">
        <v>27.2</v>
      </c>
      <c r="M49" s="61" t="s">
        <v>470</v>
      </c>
    </row>
    <row r="50" spans="1:13">
      <c r="A50" s="61" t="s">
        <v>1098</v>
      </c>
      <c r="B50" s="61" t="s">
        <v>1099</v>
      </c>
      <c r="C50" s="12">
        <v>0.12</v>
      </c>
      <c r="D50" s="12">
        <v>0.48</v>
      </c>
      <c r="E50" s="12">
        <v>-75</v>
      </c>
      <c r="F50" s="12">
        <v>0.05</v>
      </c>
      <c r="G50" s="12">
        <v>0.39</v>
      </c>
      <c r="H50" s="12">
        <v>-87.18</v>
      </c>
      <c r="I50" s="12">
        <v>414.9</v>
      </c>
      <c r="J50" s="12">
        <v>619.5</v>
      </c>
      <c r="K50" s="12">
        <v>-33.03</v>
      </c>
      <c r="L50" s="12">
        <v>24.2</v>
      </c>
      <c r="M50" s="61" t="s">
        <v>162</v>
      </c>
    </row>
    <row r="51" spans="1:13">
      <c r="A51" s="61" t="s">
        <v>696</v>
      </c>
      <c r="B51" s="61" t="s">
        <v>697</v>
      </c>
      <c r="C51" s="12">
        <v>0.45</v>
      </c>
      <c r="D51" s="12">
        <v>0.42</v>
      </c>
      <c r="E51" s="12">
        <v>7.14</v>
      </c>
      <c r="F51" s="12">
        <v>0.69</v>
      </c>
      <c r="G51" s="12">
        <v>0.43</v>
      </c>
      <c r="H51" s="12">
        <v>60.47</v>
      </c>
      <c r="I51" s="12">
        <v>2107.6999999999998</v>
      </c>
      <c r="J51" s="12">
        <v>2207.1999999999998</v>
      </c>
      <c r="K51" s="12">
        <v>-4.51</v>
      </c>
      <c r="L51" s="12">
        <v>39.369999999999997</v>
      </c>
      <c r="M51" s="61" t="s">
        <v>162</v>
      </c>
    </row>
    <row r="52" spans="1:13">
      <c r="A52" s="61" t="s">
        <v>868</v>
      </c>
      <c r="B52" s="61" t="s">
        <v>869</v>
      </c>
      <c r="C52" s="12">
        <v>0.31</v>
      </c>
      <c r="D52" s="12">
        <v>0.31</v>
      </c>
      <c r="E52" s="12">
        <v>0</v>
      </c>
      <c r="F52" s="12">
        <v>0.31</v>
      </c>
      <c r="G52" s="12">
        <v>0.31</v>
      </c>
      <c r="H52" s="12">
        <v>0</v>
      </c>
      <c r="I52" s="12">
        <v>2609.6</v>
      </c>
      <c r="J52" s="12">
        <v>3663.6</v>
      </c>
      <c r="K52" s="12">
        <v>-28.77</v>
      </c>
      <c r="L52" s="12">
        <v>17.989999999999998</v>
      </c>
      <c r="M52" s="61" t="s">
        <v>158</v>
      </c>
    </row>
    <row r="53" spans="1:13">
      <c r="A53" s="61" t="s">
        <v>173</v>
      </c>
      <c r="B53" s="61" t="s">
        <v>174</v>
      </c>
      <c r="C53" s="12">
        <v>3.18</v>
      </c>
      <c r="D53" s="12">
        <v>2.5099999999999998</v>
      </c>
      <c r="E53" s="12">
        <v>26.69</v>
      </c>
      <c r="F53" s="12">
        <v>3.13</v>
      </c>
      <c r="G53" s="12">
        <v>2.4900000000000002</v>
      </c>
      <c r="H53" s="12">
        <v>25.7</v>
      </c>
      <c r="I53" s="12">
        <v>1658.16</v>
      </c>
      <c r="J53" s="12">
        <v>1517.29</v>
      </c>
      <c r="K53" s="12">
        <v>9.2799999999999994</v>
      </c>
      <c r="L53" s="12">
        <v>145.97999999999999</v>
      </c>
      <c r="M53" s="61" t="s">
        <v>158</v>
      </c>
    </row>
    <row r="54" spans="1:13">
      <c r="A54" s="61" t="s">
        <v>698</v>
      </c>
      <c r="B54" s="61" t="s">
        <v>699</v>
      </c>
      <c r="C54" s="12">
        <v>0.2</v>
      </c>
      <c r="D54" s="12">
        <v>0.6</v>
      </c>
      <c r="E54" s="12">
        <v>-66.67</v>
      </c>
      <c r="F54" s="12">
        <v>0.22</v>
      </c>
      <c r="G54" s="12">
        <v>0.59</v>
      </c>
      <c r="H54" s="12">
        <v>-62.71</v>
      </c>
      <c r="I54" s="12">
        <v>222.64</v>
      </c>
      <c r="J54" s="12">
        <v>214.99</v>
      </c>
      <c r="K54" s="12">
        <v>3.56</v>
      </c>
      <c r="L54" s="12">
        <v>73.48</v>
      </c>
      <c r="M54" s="61" t="s">
        <v>160</v>
      </c>
    </row>
    <row r="55" spans="1:13">
      <c r="A55" s="61" t="s">
        <v>700</v>
      </c>
      <c r="B55" s="61" t="s">
        <v>701</v>
      </c>
      <c r="C55" s="12">
        <v>0.56000000000000005</v>
      </c>
      <c r="D55" s="12">
        <v>1.04</v>
      </c>
      <c r="E55" s="12">
        <v>-46.15</v>
      </c>
      <c r="F55" s="12">
        <v>0.38</v>
      </c>
      <c r="G55" s="12">
        <v>0.93</v>
      </c>
      <c r="H55" s="12">
        <v>-59.14</v>
      </c>
      <c r="I55" s="12">
        <v>1455.4</v>
      </c>
      <c r="J55" s="12">
        <v>1828.9</v>
      </c>
      <c r="K55" s="12">
        <v>-20.420000000000002</v>
      </c>
      <c r="L55" s="12">
        <v>36.56</v>
      </c>
      <c r="M55" s="61" t="s">
        <v>161</v>
      </c>
    </row>
    <row r="56" spans="1:13">
      <c r="A56" s="61" t="s">
        <v>702</v>
      </c>
      <c r="B56" s="61" t="s">
        <v>703</v>
      </c>
      <c r="C56" s="12">
        <v>0.33</v>
      </c>
      <c r="D56" s="12">
        <v>0.56999999999999995</v>
      </c>
      <c r="E56" s="12">
        <v>-42.11</v>
      </c>
      <c r="F56" s="12">
        <v>0.19</v>
      </c>
      <c r="G56" s="12">
        <v>0.55000000000000004</v>
      </c>
      <c r="H56" s="12">
        <v>-65.45</v>
      </c>
      <c r="I56" s="12">
        <v>2470.3000000000002</v>
      </c>
      <c r="J56" s="12">
        <v>2736.1</v>
      </c>
      <c r="K56" s="12">
        <v>-9.7100000000000009</v>
      </c>
      <c r="L56" s="12">
        <v>33.590000000000003</v>
      </c>
      <c r="M56" s="61" t="s">
        <v>159</v>
      </c>
    </row>
    <row r="57" spans="1:13">
      <c r="A57" s="61" t="s">
        <v>922</v>
      </c>
      <c r="B57" s="61" t="s">
        <v>923</v>
      </c>
      <c r="C57" s="12">
        <v>0.28000000000000003</v>
      </c>
      <c r="D57" s="12">
        <v>1.37</v>
      </c>
      <c r="E57" s="12">
        <v>-79.56</v>
      </c>
      <c r="F57" s="12">
        <v>0.28000000000000003</v>
      </c>
      <c r="G57" s="12">
        <v>1.23</v>
      </c>
      <c r="H57" s="12">
        <v>-77.239999999999995</v>
      </c>
      <c r="I57" s="12">
        <v>2336</v>
      </c>
      <c r="J57" s="12">
        <v>2997.5</v>
      </c>
      <c r="K57" s="12">
        <v>-22.07</v>
      </c>
      <c r="L57" s="12">
        <v>43.03</v>
      </c>
      <c r="M57" s="61" t="s">
        <v>289</v>
      </c>
    </row>
    <row r="58" spans="1:13">
      <c r="A58" s="61" t="s">
        <v>471</v>
      </c>
      <c r="B58" s="61" t="s">
        <v>472</v>
      </c>
      <c r="C58" s="12">
        <v>1.22</v>
      </c>
      <c r="D58" s="12">
        <v>1.1200000000000001</v>
      </c>
      <c r="E58" s="12">
        <v>8.93</v>
      </c>
      <c r="F58" s="12">
        <v>1.4</v>
      </c>
      <c r="G58" s="12">
        <v>1.02</v>
      </c>
      <c r="H58" s="12">
        <v>37.25</v>
      </c>
      <c r="I58" s="12">
        <v>1926.2</v>
      </c>
      <c r="J58" s="12">
        <v>2080.3000000000002</v>
      </c>
      <c r="K58" s="12">
        <v>-7.41</v>
      </c>
      <c r="L58" s="12">
        <v>49.87</v>
      </c>
      <c r="M58" s="61" t="s">
        <v>163</v>
      </c>
    </row>
    <row r="59" spans="1:13">
      <c r="A59" s="61" t="s">
        <v>257</v>
      </c>
      <c r="B59" s="61" t="s">
        <v>258</v>
      </c>
      <c r="C59" s="12">
        <v>0.4</v>
      </c>
      <c r="D59" s="12">
        <v>0.75</v>
      </c>
      <c r="E59" s="12">
        <v>-46.67</v>
      </c>
      <c r="F59" s="12">
        <v>0.33</v>
      </c>
      <c r="G59" s="12">
        <v>0.72</v>
      </c>
      <c r="H59" s="12">
        <v>-54.17</v>
      </c>
      <c r="I59" s="12">
        <v>40736</v>
      </c>
      <c r="J59" s="12">
        <v>29816</v>
      </c>
      <c r="K59" s="12">
        <v>36.619999999999997</v>
      </c>
      <c r="L59" s="12">
        <v>17.16</v>
      </c>
      <c r="M59" s="61" t="s">
        <v>160</v>
      </c>
    </row>
    <row r="60" spans="1:13">
      <c r="A60" s="61" t="s">
        <v>408</v>
      </c>
      <c r="B60" s="61" t="s">
        <v>409</v>
      </c>
      <c r="C60" s="12">
        <v>0.26</v>
      </c>
      <c r="D60" s="12">
        <v>0.34</v>
      </c>
      <c r="E60" s="12">
        <v>-23.53</v>
      </c>
      <c r="F60" s="12">
        <v>0.23</v>
      </c>
      <c r="G60" s="12">
        <v>0.26</v>
      </c>
      <c r="H60" s="12">
        <v>-11.54</v>
      </c>
      <c r="I60" s="12">
        <v>3102</v>
      </c>
      <c r="J60" s="12">
        <v>4054</v>
      </c>
      <c r="K60" s="12">
        <v>-23.48</v>
      </c>
      <c r="L60" s="12">
        <v>29.33</v>
      </c>
      <c r="M60" s="61" t="s">
        <v>160</v>
      </c>
    </row>
    <row r="61" spans="1:13">
      <c r="A61" s="61" t="s">
        <v>410</v>
      </c>
      <c r="B61" s="61" t="s">
        <v>411</v>
      </c>
      <c r="C61" s="12">
        <v>1.25</v>
      </c>
      <c r="D61" s="12">
        <v>1.1399999999999999</v>
      </c>
      <c r="E61" s="12">
        <v>9.65</v>
      </c>
      <c r="F61" s="12">
        <v>1.1100000000000001</v>
      </c>
      <c r="G61" s="12">
        <v>0.76</v>
      </c>
      <c r="H61" s="12">
        <v>46.05</v>
      </c>
      <c r="I61" s="12">
        <v>624.6</v>
      </c>
      <c r="J61" s="12">
        <v>617.1</v>
      </c>
      <c r="K61" s="12">
        <v>1.22</v>
      </c>
      <c r="L61" s="12">
        <v>78.41</v>
      </c>
      <c r="M61" s="61" t="s">
        <v>250</v>
      </c>
    </row>
    <row r="62" spans="1:13">
      <c r="A62" s="61" t="s">
        <v>259</v>
      </c>
      <c r="B62" s="61" t="s">
        <v>260</v>
      </c>
      <c r="C62" s="12">
        <v>0.97</v>
      </c>
      <c r="D62" s="12">
        <v>0.87</v>
      </c>
      <c r="E62" s="12">
        <v>11.49</v>
      </c>
      <c r="F62" s="12">
        <v>0.96</v>
      </c>
      <c r="G62" s="12">
        <v>0.85</v>
      </c>
      <c r="H62" s="12">
        <v>12.94</v>
      </c>
      <c r="I62" s="12">
        <v>3123</v>
      </c>
      <c r="J62" s="12">
        <v>3189</v>
      </c>
      <c r="K62" s="12">
        <v>-2.0699999999999998</v>
      </c>
      <c r="L62" s="12">
        <v>56.79</v>
      </c>
      <c r="M62" s="61" t="s">
        <v>250</v>
      </c>
    </row>
    <row r="63" spans="1:13">
      <c r="A63" s="61" t="s">
        <v>261</v>
      </c>
      <c r="B63" s="61" t="s">
        <v>262</v>
      </c>
      <c r="C63" s="12">
        <v>0.2</v>
      </c>
      <c r="D63" s="12">
        <v>0.74</v>
      </c>
      <c r="E63" s="12">
        <v>-72.97</v>
      </c>
      <c r="F63" s="12">
        <v>0.2</v>
      </c>
      <c r="G63" s="12">
        <v>0.78</v>
      </c>
      <c r="H63" s="12">
        <v>-74.36</v>
      </c>
      <c r="I63" s="12">
        <v>2633</v>
      </c>
      <c r="J63" s="12">
        <v>2617</v>
      </c>
      <c r="K63" s="12">
        <v>0.61</v>
      </c>
      <c r="L63" s="12">
        <v>27.43</v>
      </c>
      <c r="M63" s="61" t="s">
        <v>160</v>
      </c>
    </row>
    <row r="64" spans="1:13">
      <c r="A64" s="61" t="s">
        <v>704</v>
      </c>
      <c r="B64" s="61" t="s">
        <v>705</v>
      </c>
      <c r="C64" s="12">
        <v>1.33</v>
      </c>
      <c r="D64" s="12">
        <v>1.21</v>
      </c>
      <c r="E64" s="12">
        <v>9.92</v>
      </c>
      <c r="F64" s="12">
        <v>1.38</v>
      </c>
      <c r="G64" s="12">
        <v>1.18</v>
      </c>
      <c r="H64" s="12">
        <v>16.95</v>
      </c>
      <c r="I64" s="12">
        <v>1820.26</v>
      </c>
      <c r="J64" s="12">
        <v>1849.34</v>
      </c>
      <c r="K64" s="12">
        <v>-1.57</v>
      </c>
      <c r="L64" s="12">
        <v>70.37</v>
      </c>
      <c r="M64" s="61" t="s">
        <v>250</v>
      </c>
    </row>
    <row r="65" spans="1:13">
      <c r="A65" s="61" t="s">
        <v>175</v>
      </c>
      <c r="B65" s="61" t="s">
        <v>176</v>
      </c>
      <c r="C65" s="12">
        <v>0.34</v>
      </c>
      <c r="D65" s="12">
        <v>0.3</v>
      </c>
      <c r="E65" s="12">
        <v>13.33</v>
      </c>
      <c r="F65" s="12">
        <v>0.34</v>
      </c>
      <c r="G65" s="12">
        <v>0.3</v>
      </c>
      <c r="H65" s="12">
        <v>13.33</v>
      </c>
      <c r="I65" s="12">
        <v>1694.34</v>
      </c>
      <c r="J65" s="12">
        <v>1648.49</v>
      </c>
      <c r="K65" s="12">
        <v>2.78</v>
      </c>
      <c r="L65" s="12">
        <v>37.630000000000003</v>
      </c>
      <c r="M65" s="61" t="s">
        <v>158</v>
      </c>
    </row>
    <row r="66" spans="1:13">
      <c r="A66" s="61" t="s">
        <v>263</v>
      </c>
      <c r="B66" s="61" t="s">
        <v>264</v>
      </c>
      <c r="C66" s="12">
        <v>0.5</v>
      </c>
      <c r="D66" s="12">
        <v>0.45</v>
      </c>
      <c r="E66" s="12">
        <v>11.11</v>
      </c>
      <c r="F66" s="12">
        <v>0.47</v>
      </c>
      <c r="G66" s="12">
        <v>0.45</v>
      </c>
      <c r="H66" s="12">
        <v>4.4400000000000004</v>
      </c>
      <c r="I66" s="12">
        <v>866.38</v>
      </c>
      <c r="J66" s="12">
        <v>979.96</v>
      </c>
      <c r="K66" s="12">
        <v>-11.59</v>
      </c>
      <c r="L66" s="12">
        <v>26.45</v>
      </c>
      <c r="M66" s="61" t="s">
        <v>163</v>
      </c>
    </row>
    <row r="67" spans="1:13">
      <c r="A67" s="61" t="s">
        <v>177</v>
      </c>
      <c r="B67" s="61" t="s">
        <v>178</v>
      </c>
      <c r="C67" s="12">
        <v>0.43</v>
      </c>
      <c r="D67" s="12">
        <v>0.44</v>
      </c>
      <c r="E67" s="12">
        <v>-2.27</v>
      </c>
      <c r="F67" s="12">
        <v>0.36</v>
      </c>
      <c r="G67" s="12">
        <v>0.43</v>
      </c>
      <c r="H67" s="12">
        <v>-16.28</v>
      </c>
      <c r="I67" s="12">
        <v>10095</v>
      </c>
      <c r="J67" s="12">
        <v>8990</v>
      </c>
      <c r="K67" s="12">
        <v>12.29</v>
      </c>
      <c r="L67" s="12">
        <v>37.86</v>
      </c>
      <c r="M67" s="61" t="s">
        <v>158</v>
      </c>
    </row>
    <row r="68" spans="1:13">
      <c r="A68" s="61" t="s">
        <v>1130</v>
      </c>
      <c r="B68" s="61" t="s">
        <v>1131</v>
      </c>
      <c r="C68" s="12">
        <v>0.35</v>
      </c>
      <c r="D68" s="12">
        <v>0.32</v>
      </c>
      <c r="E68" s="12">
        <v>9.3800000000000008</v>
      </c>
      <c r="F68" s="12">
        <v>0.35</v>
      </c>
      <c r="G68" s="12">
        <v>0.32</v>
      </c>
      <c r="H68" s="12">
        <v>9.3800000000000008</v>
      </c>
      <c r="I68" s="12">
        <v>1086.57</v>
      </c>
      <c r="J68" s="12">
        <v>1105.19</v>
      </c>
      <c r="K68" s="12">
        <v>-1.68</v>
      </c>
      <c r="L68" s="12">
        <v>24.43</v>
      </c>
      <c r="M68" s="61" t="s">
        <v>158</v>
      </c>
    </row>
    <row r="69" spans="1:13">
      <c r="A69" s="61" t="s">
        <v>265</v>
      </c>
      <c r="B69" s="61" t="s">
        <v>266</v>
      </c>
      <c r="C69" s="12">
        <v>0.5</v>
      </c>
      <c r="D69" s="12">
        <v>0.71</v>
      </c>
      <c r="E69" s="12">
        <v>-29.58</v>
      </c>
      <c r="F69" s="12">
        <v>0.49</v>
      </c>
      <c r="G69" s="12">
        <v>0.7</v>
      </c>
      <c r="H69" s="12">
        <v>-30</v>
      </c>
      <c r="I69" s="12">
        <v>1093.29</v>
      </c>
      <c r="J69" s="12">
        <v>993.44</v>
      </c>
      <c r="K69" s="12">
        <v>10.050000000000001</v>
      </c>
      <c r="L69" s="12">
        <v>51.41</v>
      </c>
      <c r="M69" s="61" t="s">
        <v>250</v>
      </c>
    </row>
    <row r="70" spans="1:13">
      <c r="A70" s="61" t="s">
        <v>330</v>
      </c>
      <c r="B70" s="61" t="s">
        <v>331</v>
      </c>
      <c r="C70" s="12">
        <v>-0.09</v>
      </c>
      <c r="D70" s="12">
        <v>0.48</v>
      </c>
      <c r="E70" s="12">
        <v>-118.75</v>
      </c>
      <c r="F70" s="12">
        <v>-0.11</v>
      </c>
      <c r="G70" s="12">
        <v>0.48</v>
      </c>
      <c r="H70" s="12">
        <v>-122.92</v>
      </c>
      <c r="I70" s="12">
        <v>786.92</v>
      </c>
      <c r="J70" s="12">
        <v>1328.23</v>
      </c>
      <c r="K70" s="12">
        <v>-40.75</v>
      </c>
      <c r="L70" s="12">
        <v>19.52</v>
      </c>
      <c r="M70" s="61" t="s">
        <v>289</v>
      </c>
    </row>
    <row r="71" spans="1:13">
      <c r="A71" s="61" t="s">
        <v>583</v>
      </c>
      <c r="B71" s="61" t="s">
        <v>584</v>
      </c>
      <c r="C71" s="12">
        <v>0.63</v>
      </c>
      <c r="D71" s="12">
        <v>1.58</v>
      </c>
      <c r="E71" s="12">
        <v>-60.13</v>
      </c>
      <c r="F71" s="12">
        <v>0.63</v>
      </c>
      <c r="G71" s="12">
        <v>1.56</v>
      </c>
      <c r="H71" s="12">
        <v>-59.62</v>
      </c>
      <c r="I71" s="12">
        <v>1191.4000000000001</v>
      </c>
      <c r="J71" s="12">
        <v>1641.7</v>
      </c>
      <c r="K71" s="12">
        <v>-27.43</v>
      </c>
      <c r="L71" s="12">
        <v>46.5</v>
      </c>
      <c r="M71" s="61" t="s">
        <v>158</v>
      </c>
    </row>
    <row r="72" spans="1:13">
      <c r="A72" s="61" t="s">
        <v>924</v>
      </c>
      <c r="B72" s="61" t="s">
        <v>925</v>
      </c>
      <c r="C72" s="12">
        <v>0.45</v>
      </c>
      <c r="D72" s="12">
        <v>0.2</v>
      </c>
      <c r="E72" s="12">
        <v>125</v>
      </c>
      <c r="F72" s="12">
        <v>0.44</v>
      </c>
      <c r="G72" s="12">
        <v>0.01</v>
      </c>
      <c r="H72" s="12">
        <v>4300</v>
      </c>
      <c r="I72" s="12">
        <v>450</v>
      </c>
      <c r="J72" s="12">
        <v>437.5</v>
      </c>
      <c r="K72" s="12">
        <v>2.86</v>
      </c>
      <c r="L72" s="12">
        <v>37.9</v>
      </c>
      <c r="M72" s="61" t="s">
        <v>162</v>
      </c>
    </row>
    <row r="73" spans="1:13">
      <c r="A73" s="61" t="s">
        <v>412</v>
      </c>
      <c r="B73" s="61" t="s">
        <v>413</v>
      </c>
      <c r="C73" s="12">
        <v>1.42</v>
      </c>
      <c r="D73" s="12">
        <v>1.4</v>
      </c>
      <c r="E73" s="12">
        <v>1.43</v>
      </c>
      <c r="F73" s="12">
        <v>1.41</v>
      </c>
      <c r="G73" s="12">
        <v>1.1599999999999999</v>
      </c>
      <c r="H73" s="12">
        <v>21.55</v>
      </c>
      <c r="I73" s="12">
        <v>17154</v>
      </c>
      <c r="J73" s="12">
        <v>16962</v>
      </c>
      <c r="K73" s="12">
        <v>1.1299999999999999</v>
      </c>
      <c r="L73" s="12">
        <v>54.62</v>
      </c>
      <c r="M73" s="61" t="s">
        <v>161</v>
      </c>
    </row>
    <row r="74" spans="1:13">
      <c r="A74" s="61" t="s">
        <v>332</v>
      </c>
      <c r="B74" s="61" t="s">
        <v>333</v>
      </c>
      <c r="C74" s="12">
        <v>0.54</v>
      </c>
      <c r="D74" s="12">
        <v>0.63</v>
      </c>
      <c r="E74" s="12">
        <v>-14.29</v>
      </c>
      <c r="F74" s="12">
        <v>0.53</v>
      </c>
      <c r="G74" s="12">
        <v>0.62</v>
      </c>
      <c r="H74" s="12">
        <v>-14.52</v>
      </c>
      <c r="I74" s="12">
        <v>390.33</v>
      </c>
      <c r="J74" s="12">
        <v>370.38</v>
      </c>
      <c r="K74" s="12">
        <v>5.39</v>
      </c>
      <c r="L74" s="12">
        <v>65.67</v>
      </c>
      <c r="M74" s="61" t="s">
        <v>160</v>
      </c>
    </row>
    <row r="75" spans="1:13">
      <c r="A75" s="61" t="s">
        <v>267</v>
      </c>
      <c r="B75" s="61" t="s">
        <v>268</v>
      </c>
      <c r="C75" s="12">
        <v>0.13</v>
      </c>
      <c r="D75" s="12">
        <v>0.13</v>
      </c>
      <c r="E75" s="12">
        <v>0</v>
      </c>
      <c r="F75" s="12">
        <v>0.1</v>
      </c>
      <c r="G75" s="12">
        <v>7.0000000000000007E-2</v>
      </c>
      <c r="H75" s="12">
        <v>42.86</v>
      </c>
      <c r="I75" s="12">
        <v>2074</v>
      </c>
      <c r="J75" s="12">
        <v>2025</v>
      </c>
      <c r="K75" s="12">
        <v>2.42</v>
      </c>
      <c r="L75" s="12">
        <v>10.68</v>
      </c>
      <c r="M75" s="61" t="s">
        <v>250</v>
      </c>
    </row>
    <row r="76" spans="1:13">
      <c r="A76" s="61" t="s">
        <v>473</v>
      </c>
      <c r="B76" s="61" t="s">
        <v>474</v>
      </c>
      <c r="C76" s="12">
        <v>0.56000000000000005</v>
      </c>
      <c r="D76" s="12">
        <v>0.39</v>
      </c>
      <c r="E76" s="12">
        <v>43.59</v>
      </c>
      <c r="F76" s="12">
        <v>0.49</v>
      </c>
      <c r="G76" s="12">
        <v>0.36</v>
      </c>
      <c r="H76" s="12">
        <v>36.11</v>
      </c>
      <c r="I76" s="12">
        <v>5384</v>
      </c>
      <c r="J76" s="12">
        <v>5203</v>
      </c>
      <c r="K76" s="12">
        <v>3.48</v>
      </c>
      <c r="L76" s="12">
        <v>22.88</v>
      </c>
      <c r="M76" s="61" t="s">
        <v>250</v>
      </c>
    </row>
    <row r="77" spans="1:13">
      <c r="A77" s="61" t="s">
        <v>475</v>
      </c>
      <c r="B77" s="61" t="s">
        <v>476</v>
      </c>
      <c r="C77" s="12">
        <v>0.05</v>
      </c>
      <c r="D77" s="12">
        <v>0.26</v>
      </c>
      <c r="E77" s="12">
        <v>-80.77</v>
      </c>
      <c r="F77" s="12">
        <v>0.03</v>
      </c>
      <c r="G77" s="12">
        <v>0.25</v>
      </c>
      <c r="H77" s="12">
        <v>-88</v>
      </c>
      <c r="I77" s="12">
        <v>1039.94</v>
      </c>
      <c r="J77" s="12">
        <v>1200.93</v>
      </c>
      <c r="K77" s="12">
        <v>-13.41</v>
      </c>
      <c r="L77" s="12">
        <v>29.73</v>
      </c>
      <c r="M77" s="61" t="s">
        <v>162</v>
      </c>
    </row>
    <row r="78" spans="1:13">
      <c r="A78" s="61" t="s">
        <v>1176</v>
      </c>
      <c r="B78" s="61" t="s">
        <v>1177</v>
      </c>
      <c r="C78" s="12">
        <v>0.81</v>
      </c>
      <c r="D78" s="12">
        <v>0.69</v>
      </c>
      <c r="E78" s="12">
        <v>17.39</v>
      </c>
      <c r="F78" s="12">
        <v>0.81</v>
      </c>
      <c r="G78" s="12">
        <v>0.57999999999999996</v>
      </c>
      <c r="H78" s="12">
        <v>39.659999999999997</v>
      </c>
      <c r="I78" s="12">
        <v>570.79999999999995</v>
      </c>
      <c r="J78" s="12">
        <v>613.79999999999995</v>
      </c>
      <c r="K78" s="12">
        <v>-7.01</v>
      </c>
      <c r="L78" s="12">
        <v>48.7</v>
      </c>
      <c r="M78" s="61" t="s">
        <v>159</v>
      </c>
    </row>
    <row r="79" spans="1:13">
      <c r="A79" s="61" t="s">
        <v>477</v>
      </c>
      <c r="B79" s="61" t="s">
        <v>478</v>
      </c>
      <c r="C79" s="12">
        <v>1.18</v>
      </c>
      <c r="D79" s="12">
        <v>1.34</v>
      </c>
      <c r="E79" s="12">
        <v>-11.94</v>
      </c>
      <c r="F79" s="12">
        <v>1.18</v>
      </c>
      <c r="G79" s="12">
        <v>1</v>
      </c>
      <c r="H79" s="12">
        <v>18</v>
      </c>
      <c r="I79" s="12">
        <v>3316</v>
      </c>
      <c r="J79" s="12">
        <v>4478</v>
      </c>
      <c r="K79" s="12">
        <v>-25.95</v>
      </c>
      <c r="L79" s="12">
        <v>80.930000000000007</v>
      </c>
      <c r="M79" s="61" t="s">
        <v>161</v>
      </c>
    </row>
    <row r="80" spans="1:13">
      <c r="A80" s="61" t="s">
        <v>334</v>
      </c>
      <c r="B80" s="61" t="s">
        <v>335</v>
      </c>
      <c r="C80" s="12">
        <v>0.55000000000000004</v>
      </c>
      <c r="D80" s="12">
        <v>0.53</v>
      </c>
      <c r="E80" s="12">
        <v>3.77</v>
      </c>
      <c r="F80" s="12">
        <v>0.54</v>
      </c>
      <c r="G80" s="12">
        <v>0.52</v>
      </c>
      <c r="H80" s="12">
        <v>3.85</v>
      </c>
      <c r="I80" s="12">
        <v>1926.02</v>
      </c>
      <c r="J80" s="12">
        <v>2321.71</v>
      </c>
      <c r="K80" s="12">
        <v>-17.04</v>
      </c>
      <c r="L80" s="12">
        <v>57.5</v>
      </c>
      <c r="M80" s="61" t="s">
        <v>161</v>
      </c>
    </row>
    <row r="81" spans="1:13">
      <c r="A81" s="61" t="s">
        <v>479</v>
      </c>
      <c r="B81" s="61" t="s">
        <v>480</v>
      </c>
      <c r="C81" s="12">
        <v>0.39</v>
      </c>
      <c r="D81" s="12">
        <v>0.37</v>
      </c>
      <c r="E81" s="12">
        <v>5.41</v>
      </c>
      <c r="F81" s="12">
        <v>0.37</v>
      </c>
      <c r="G81" s="12">
        <v>0.37</v>
      </c>
      <c r="H81" s="12">
        <v>0</v>
      </c>
      <c r="I81" s="12">
        <v>1050</v>
      </c>
      <c r="J81" s="12">
        <v>1087</v>
      </c>
      <c r="K81" s="12">
        <v>-3.4</v>
      </c>
      <c r="L81" s="12">
        <v>22.34</v>
      </c>
      <c r="M81" s="61" t="s">
        <v>162</v>
      </c>
    </row>
    <row r="82" spans="1:13">
      <c r="A82" s="61" t="s">
        <v>481</v>
      </c>
      <c r="B82" s="61" t="s">
        <v>482</v>
      </c>
      <c r="C82" s="12">
        <v>0.25</v>
      </c>
      <c r="D82" s="12">
        <v>0.55000000000000004</v>
      </c>
      <c r="E82" s="12">
        <v>-54.55</v>
      </c>
      <c r="F82" s="12">
        <v>0.24</v>
      </c>
      <c r="G82" s="12">
        <v>0.55000000000000004</v>
      </c>
      <c r="H82" s="12">
        <v>-56.36</v>
      </c>
      <c r="I82" s="12">
        <v>204.82</v>
      </c>
      <c r="J82" s="12">
        <v>248.85</v>
      </c>
      <c r="K82" s="12">
        <v>-17.690000000000001</v>
      </c>
      <c r="L82" s="12">
        <v>35.74</v>
      </c>
      <c r="M82" s="61" t="s">
        <v>289</v>
      </c>
    </row>
    <row r="83" spans="1:13">
      <c r="A83" s="61" t="s">
        <v>926</v>
      </c>
      <c r="B83" s="61" t="s">
        <v>927</v>
      </c>
      <c r="C83" s="12">
        <v>0.67</v>
      </c>
      <c r="D83" s="12">
        <v>0.69</v>
      </c>
      <c r="E83" s="12">
        <v>-2.9</v>
      </c>
      <c r="F83" s="12">
        <v>0.62</v>
      </c>
      <c r="G83" s="12">
        <v>0.64</v>
      </c>
      <c r="H83" s="12">
        <v>-3.13</v>
      </c>
      <c r="I83" s="12">
        <v>1270.04</v>
      </c>
      <c r="J83" s="12">
        <v>1480.63</v>
      </c>
      <c r="K83" s="12">
        <v>-14.22</v>
      </c>
      <c r="L83" s="12">
        <v>38.11</v>
      </c>
      <c r="M83" s="61" t="s">
        <v>289</v>
      </c>
    </row>
    <row r="84" spans="1:13">
      <c r="A84" s="61" t="s">
        <v>1183</v>
      </c>
      <c r="B84" s="61" t="s">
        <v>1184</v>
      </c>
      <c r="C84" s="12">
        <v>0.34</v>
      </c>
      <c r="D84" s="12">
        <v>0.28000000000000003</v>
      </c>
      <c r="E84" s="12">
        <v>21.43</v>
      </c>
      <c r="F84" s="12">
        <v>0.2</v>
      </c>
      <c r="G84" s="12">
        <v>0.24</v>
      </c>
      <c r="H84" s="12">
        <v>-16.670000000000002</v>
      </c>
      <c r="I84" s="12">
        <v>1528</v>
      </c>
      <c r="J84" s="12">
        <v>1715</v>
      </c>
      <c r="K84" s="12">
        <v>-10.9</v>
      </c>
      <c r="L84" s="12">
        <v>32.909999999999997</v>
      </c>
      <c r="M84" s="61" t="s">
        <v>159</v>
      </c>
    </row>
    <row r="85" spans="1:13">
      <c r="A85" s="61" t="s">
        <v>483</v>
      </c>
      <c r="B85" s="61" t="s">
        <v>484</v>
      </c>
      <c r="C85" s="12">
        <v>-0.74</v>
      </c>
      <c r="D85" s="12">
        <v>1.23</v>
      </c>
      <c r="E85" s="12">
        <v>-160.16</v>
      </c>
      <c r="F85" s="12">
        <v>-0.64</v>
      </c>
      <c r="G85" s="12">
        <v>1.24</v>
      </c>
      <c r="H85" s="12">
        <v>-151.61000000000001</v>
      </c>
      <c r="I85" s="12">
        <v>3835.92</v>
      </c>
      <c r="J85" s="12">
        <v>4269.2700000000004</v>
      </c>
      <c r="K85" s="12">
        <v>-10.15</v>
      </c>
      <c r="L85" s="12">
        <v>35.29</v>
      </c>
      <c r="M85" s="61" t="s">
        <v>160</v>
      </c>
    </row>
    <row r="86" spans="1:13">
      <c r="A86" s="61" t="s">
        <v>1100</v>
      </c>
      <c r="B86" s="61" t="s">
        <v>1101</v>
      </c>
      <c r="C86" s="12">
        <v>0.84</v>
      </c>
      <c r="D86" s="12">
        <v>0.9</v>
      </c>
      <c r="E86" s="12">
        <v>-6.67</v>
      </c>
      <c r="F86" s="12">
        <v>0.74</v>
      </c>
      <c r="G86" s="12">
        <v>0.89</v>
      </c>
      <c r="H86" s="12">
        <v>-16.850000000000001</v>
      </c>
      <c r="I86" s="12">
        <v>25198.9</v>
      </c>
      <c r="J86" s="12">
        <v>22925.7</v>
      </c>
      <c r="K86" s="12">
        <v>9.92</v>
      </c>
      <c r="L86" s="12">
        <v>26.9</v>
      </c>
      <c r="M86" s="61" t="s">
        <v>250</v>
      </c>
    </row>
    <row r="87" spans="1:13">
      <c r="A87" s="61" t="s">
        <v>179</v>
      </c>
      <c r="B87" s="61" t="s">
        <v>180</v>
      </c>
      <c r="C87" s="12">
        <v>0.34</v>
      </c>
      <c r="D87" s="12">
        <v>0.5</v>
      </c>
      <c r="E87" s="12">
        <v>-32</v>
      </c>
      <c r="F87" s="12">
        <v>0.33</v>
      </c>
      <c r="G87" s="12">
        <v>0.49</v>
      </c>
      <c r="H87" s="12">
        <v>-32.65</v>
      </c>
      <c r="I87" s="12">
        <v>2948</v>
      </c>
      <c r="J87" s="12">
        <v>3378</v>
      </c>
      <c r="K87" s="12">
        <v>-12.73</v>
      </c>
      <c r="L87" s="12">
        <v>33.5</v>
      </c>
      <c r="M87" s="61" t="s">
        <v>158</v>
      </c>
    </row>
    <row r="88" spans="1:13">
      <c r="A88" s="61" t="s">
        <v>336</v>
      </c>
      <c r="B88" s="61" t="s">
        <v>337</v>
      </c>
      <c r="C88" s="12">
        <v>0.73</v>
      </c>
      <c r="D88" s="12">
        <v>1.72</v>
      </c>
      <c r="E88" s="12">
        <v>-57.56</v>
      </c>
      <c r="F88" s="12">
        <v>0.6</v>
      </c>
      <c r="G88" s="12">
        <v>1.74</v>
      </c>
      <c r="H88" s="12">
        <v>-65.52</v>
      </c>
      <c r="I88" s="12">
        <v>7975</v>
      </c>
      <c r="J88" s="12">
        <v>13624</v>
      </c>
      <c r="K88" s="12">
        <v>-41.46</v>
      </c>
      <c r="L88" s="12">
        <v>51.6</v>
      </c>
      <c r="M88" s="61" t="s">
        <v>161</v>
      </c>
    </row>
    <row r="89" spans="1:13">
      <c r="A89" s="61" t="s">
        <v>706</v>
      </c>
      <c r="B89" s="61" t="s">
        <v>707</v>
      </c>
      <c r="C89" s="12">
        <v>0.02</v>
      </c>
      <c r="D89" s="12">
        <v>0.15</v>
      </c>
      <c r="E89" s="12">
        <v>-86.67</v>
      </c>
      <c r="F89" s="12">
        <v>-0.02</v>
      </c>
      <c r="G89" s="12">
        <v>0.08</v>
      </c>
      <c r="H89" s="12">
        <v>-125</v>
      </c>
      <c r="I89" s="12">
        <v>955.67</v>
      </c>
      <c r="J89" s="12">
        <v>1314.87</v>
      </c>
      <c r="K89" s="12">
        <v>-27.32</v>
      </c>
      <c r="L89" s="12">
        <v>11.77</v>
      </c>
      <c r="M89" s="61" t="s">
        <v>160</v>
      </c>
    </row>
    <row r="90" spans="1:13">
      <c r="A90" s="61" t="s">
        <v>1034</v>
      </c>
      <c r="B90" s="61" t="s">
        <v>1035</v>
      </c>
      <c r="C90" s="12">
        <v>0.06</v>
      </c>
      <c r="D90" s="12">
        <v>0.5</v>
      </c>
      <c r="E90" s="12">
        <v>-88</v>
      </c>
      <c r="F90" s="12">
        <v>0.02</v>
      </c>
      <c r="G90" s="12">
        <v>0.61</v>
      </c>
      <c r="H90" s="12">
        <v>-96.72</v>
      </c>
      <c r="I90" s="12">
        <v>3006.3</v>
      </c>
      <c r="J90" s="12">
        <v>3393.7</v>
      </c>
      <c r="K90" s="12">
        <v>-11.42</v>
      </c>
      <c r="L90" s="12">
        <v>12.41</v>
      </c>
      <c r="M90" s="61" t="s">
        <v>158</v>
      </c>
    </row>
    <row r="91" spans="1:13">
      <c r="A91" s="61" t="s">
        <v>485</v>
      </c>
      <c r="B91" s="61" t="s">
        <v>486</v>
      </c>
      <c r="C91" s="12">
        <v>0.31</v>
      </c>
      <c r="D91" s="12">
        <v>0.28000000000000003</v>
      </c>
      <c r="E91" s="12">
        <v>10.71</v>
      </c>
      <c r="F91" s="12">
        <v>0.31</v>
      </c>
      <c r="G91" s="12">
        <v>0.26</v>
      </c>
      <c r="H91" s="12">
        <v>19.23</v>
      </c>
      <c r="I91" s="12">
        <v>626.15</v>
      </c>
      <c r="J91" s="12">
        <v>566.62</v>
      </c>
      <c r="K91" s="12">
        <v>10.51</v>
      </c>
      <c r="L91" s="12">
        <v>55.11</v>
      </c>
      <c r="M91" s="61" t="s">
        <v>250</v>
      </c>
    </row>
    <row r="92" spans="1:13">
      <c r="A92" s="61" t="s">
        <v>928</v>
      </c>
      <c r="B92" s="61" t="s">
        <v>929</v>
      </c>
      <c r="C92" s="12">
        <v>0.24</v>
      </c>
      <c r="D92" s="12">
        <v>0.3</v>
      </c>
      <c r="E92" s="12">
        <v>-20</v>
      </c>
      <c r="F92" s="12">
        <v>0.24</v>
      </c>
      <c r="G92" s="12">
        <v>0.3</v>
      </c>
      <c r="H92" s="12">
        <v>-20</v>
      </c>
      <c r="I92" s="12">
        <v>1640</v>
      </c>
      <c r="J92" s="12">
        <v>2670</v>
      </c>
      <c r="K92" s="12">
        <v>-38.58</v>
      </c>
      <c r="L92" s="12">
        <v>12.6</v>
      </c>
      <c r="M92" s="61" t="s">
        <v>599</v>
      </c>
    </row>
    <row r="93" spans="1:13">
      <c r="A93" s="61" t="s">
        <v>870</v>
      </c>
      <c r="B93" s="61" t="s">
        <v>871</v>
      </c>
      <c r="C93" s="12">
        <v>0.68</v>
      </c>
      <c r="D93" s="12">
        <v>-0.97</v>
      </c>
      <c r="E93" s="12">
        <v>170.1</v>
      </c>
      <c r="F93" s="12">
        <v>0.68</v>
      </c>
      <c r="G93" s="12">
        <v>-1.36</v>
      </c>
      <c r="H93" s="12">
        <v>150</v>
      </c>
      <c r="I93" s="12">
        <v>573.97</v>
      </c>
      <c r="J93" s="12">
        <v>1126.1199999999999</v>
      </c>
      <c r="K93" s="12">
        <v>-49.03</v>
      </c>
      <c r="L93" s="12">
        <v>0</v>
      </c>
      <c r="M93" s="61" t="s">
        <v>158</v>
      </c>
    </row>
    <row r="94" spans="1:13">
      <c r="A94" s="61" t="s">
        <v>1036</v>
      </c>
      <c r="B94" s="61" t="s">
        <v>1037</v>
      </c>
      <c r="C94" s="12">
        <v>0.83</v>
      </c>
      <c r="D94" s="12">
        <v>0.86</v>
      </c>
      <c r="E94" s="12">
        <v>-3.49</v>
      </c>
      <c r="F94" s="12">
        <v>0.68</v>
      </c>
      <c r="G94" s="12">
        <v>0.88</v>
      </c>
      <c r="H94" s="12">
        <v>-22.73</v>
      </c>
      <c r="I94" s="12">
        <v>634.47</v>
      </c>
      <c r="J94" s="12">
        <v>657.07</v>
      </c>
      <c r="K94" s="12">
        <v>-3.44</v>
      </c>
      <c r="L94" s="12">
        <v>33.78</v>
      </c>
      <c r="M94" s="61" t="s">
        <v>470</v>
      </c>
    </row>
    <row r="95" spans="1:13">
      <c r="A95" s="61" t="s">
        <v>930</v>
      </c>
      <c r="B95" s="61" t="s">
        <v>931</v>
      </c>
      <c r="C95" s="12">
        <v>1.39</v>
      </c>
      <c r="D95" s="12">
        <v>0.8</v>
      </c>
      <c r="E95" s="12">
        <v>73.75</v>
      </c>
      <c r="F95" s="12">
        <v>1.1100000000000001</v>
      </c>
      <c r="G95" s="12">
        <v>0.69</v>
      </c>
      <c r="H95" s="12">
        <v>60.87</v>
      </c>
      <c r="I95" s="12">
        <v>547.80999999999995</v>
      </c>
      <c r="J95" s="12">
        <v>492.71</v>
      </c>
      <c r="K95" s="12">
        <v>11.18</v>
      </c>
      <c r="L95" s="12">
        <v>58.13</v>
      </c>
      <c r="M95" s="61" t="s">
        <v>250</v>
      </c>
    </row>
    <row r="96" spans="1:13">
      <c r="A96" s="61" t="s">
        <v>585</v>
      </c>
      <c r="B96" s="61" t="s">
        <v>586</v>
      </c>
      <c r="C96" s="12">
        <v>4.51</v>
      </c>
      <c r="D96" s="12">
        <v>5.13</v>
      </c>
      <c r="E96" s="12">
        <v>-12.09</v>
      </c>
      <c r="F96" s="12">
        <v>4.33</v>
      </c>
      <c r="G96" s="12">
        <v>5.0199999999999996</v>
      </c>
      <c r="H96" s="12">
        <v>-13.74</v>
      </c>
      <c r="I96" s="12">
        <v>991</v>
      </c>
      <c r="J96" s="12">
        <v>1161</v>
      </c>
      <c r="K96" s="12">
        <v>-14.64</v>
      </c>
      <c r="L96" s="12">
        <v>85.84</v>
      </c>
      <c r="M96" s="61" t="s">
        <v>163</v>
      </c>
    </row>
    <row r="97" spans="1:13">
      <c r="A97" s="61" t="s">
        <v>872</v>
      </c>
      <c r="B97" s="61" t="s">
        <v>873</v>
      </c>
      <c r="C97" s="12">
        <v>0.44</v>
      </c>
      <c r="D97" s="12">
        <v>-3.16</v>
      </c>
      <c r="E97" s="12">
        <v>113.92</v>
      </c>
      <c r="F97" s="12">
        <v>0.39</v>
      </c>
      <c r="G97" s="12">
        <v>-3.16</v>
      </c>
      <c r="H97" s="12">
        <v>112.34</v>
      </c>
      <c r="I97" s="12">
        <v>1673</v>
      </c>
      <c r="J97" s="12">
        <v>-455</v>
      </c>
      <c r="K97" s="12">
        <v>0</v>
      </c>
      <c r="L97" s="12">
        <v>28.59</v>
      </c>
      <c r="M97" s="61" t="s">
        <v>289</v>
      </c>
    </row>
    <row r="98" spans="1:13">
      <c r="A98" s="61" t="s">
        <v>874</v>
      </c>
      <c r="B98" s="61" t="s">
        <v>875</v>
      </c>
      <c r="C98" s="12">
        <v>0.88</v>
      </c>
      <c r="D98" s="12">
        <v>2.91</v>
      </c>
      <c r="E98" s="12">
        <v>-69.760000000000005</v>
      </c>
      <c r="F98" s="12">
        <v>0.87</v>
      </c>
      <c r="G98" s="12">
        <v>2.9</v>
      </c>
      <c r="H98" s="12">
        <v>-70</v>
      </c>
      <c r="I98" s="12">
        <v>39647</v>
      </c>
      <c r="J98" s="12">
        <v>80962</v>
      </c>
      <c r="K98" s="12">
        <v>-51.03</v>
      </c>
      <c r="L98" s="12">
        <v>70.91</v>
      </c>
      <c r="M98" s="61" t="s">
        <v>289</v>
      </c>
    </row>
    <row r="99" spans="1:13">
      <c r="A99" s="61" t="s">
        <v>487</v>
      </c>
      <c r="B99" s="61" t="s">
        <v>488</v>
      </c>
      <c r="C99" s="12">
        <v>1.55</v>
      </c>
      <c r="D99" s="12">
        <v>1.29</v>
      </c>
      <c r="E99" s="12">
        <v>20.16</v>
      </c>
      <c r="F99" s="12">
        <v>1.54</v>
      </c>
      <c r="G99" s="12">
        <v>1.27</v>
      </c>
      <c r="H99" s="12">
        <v>21.26</v>
      </c>
      <c r="I99" s="12">
        <v>3259</v>
      </c>
      <c r="J99" s="12">
        <v>3346</v>
      </c>
      <c r="K99" s="12">
        <v>-2.6</v>
      </c>
      <c r="L99" s="12">
        <v>50.85</v>
      </c>
      <c r="M99" s="61" t="s">
        <v>160</v>
      </c>
    </row>
    <row r="100" spans="1:13">
      <c r="A100" s="61" t="s">
        <v>1178</v>
      </c>
      <c r="B100" s="61" t="s">
        <v>1179</v>
      </c>
      <c r="C100" s="12">
        <v>-0.26</v>
      </c>
      <c r="D100" s="12">
        <v>0.13</v>
      </c>
      <c r="E100" s="12">
        <v>-300</v>
      </c>
      <c r="F100" s="12">
        <v>-0.28999999999999998</v>
      </c>
      <c r="G100" s="12">
        <v>0.12</v>
      </c>
      <c r="H100" s="12">
        <v>-341.67</v>
      </c>
      <c r="I100" s="12">
        <v>164.76</v>
      </c>
      <c r="J100" s="12">
        <v>253.18</v>
      </c>
      <c r="K100" s="12">
        <v>-34.92</v>
      </c>
      <c r="L100" s="12">
        <v>16.260000000000002</v>
      </c>
      <c r="M100" s="61" t="s">
        <v>162</v>
      </c>
    </row>
    <row r="101" spans="1:13">
      <c r="A101" s="61" t="s">
        <v>708</v>
      </c>
      <c r="B101" s="61" t="s">
        <v>709</v>
      </c>
      <c r="C101" s="12">
        <v>1.51</v>
      </c>
      <c r="D101" s="12">
        <v>1.17</v>
      </c>
      <c r="E101" s="12">
        <v>29.06</v>
      </c>
      <c r="F101" s="12">
        <v>1.58</v>
      </c>
      <c r="G101" s="12">
        <v>0.98</v>
      </c>
      <c r="H101" s="12">
        <v>61.22</v>
      </c>
      <c r="I101" s="12">
        <v>4488</v>
      </c>
      <c r="J101" s="12">
        <v>4863</v>
      </c>
      <c r="K101" s="12">
        <v>-7.71</v>
      </c>
      <c r="L101" s="12">
        <v>28.6</v>
      </c>
      <c r="M101" s="61" t="s">
        <v>250</v>
      </c>
    </row>
    <row r="102" spans="1:13">
      <c r="A102" s="61" t="s">
        <v>710</v>
      </c>
      <c r="B102" s="61" t="s">
        <v>711</v>
      </c>
      <c r="C102" s="12">
        <v>-0.12</v>
      </c>
      <c r="D102" s="12">
        <v>0.38</v>
      </c>
      <c r="E102" s="12">
        <v>-131.58000000000001</v>
      </c>
      <c r="F102" s="12">
        <v>-0.12</v>
      </c>
      <c r="G102" s="12">
        <v>0.38</v>
      </c>
      <c r="H102" s="12">
        <v>-131.58000000000001</v>
      </c>
      <c r="I102" s="12">
        <v>874</v>
      </c>
      <c r="J102" s="12">
        <v>917</v>
      </c>
      <c r="K102" s="12">
        <v>-4.6900000000000004</v>
      </c>
      <c r="L102" s="12">
        <v>26.1</v>
      </c>
      <c r="M102" s="61" t="s">
        <v>160</v>
      </c>
    </row>
    <row r="103" spans="1:13">
      <c r="A103" s="61" t="s">
        <v>269</v>
      </c>
      <c r="B103" s="61" t="s">
        <v>270</v>
      </c>
      <c r="C103" s="12">
        <v>0.38</v>
      </c>
      <c r="D103" s="12">
        <v>0.57999999999999996</v>
      </c>
      <c r="E103" s="12">
        <v>-34.479999999999997</v>
      </c>
      <c r="F103" s="12">
        <v>0.03</v>
      </c>
      <c r="G103" s="12">
        <v>0.57999999999999996</v>
      </c>
      <c r="H103" s="12">
        <v>-94.83</v>
      </c>
      <c r="I103" s="12">
        <v>878.68</v>
      </c>
      <c r="J103" s="12">
        <v>1008.96</v>
      </c>
      <c r="K103" s="12">
        <v>-12.91</v>
      </c>
      <c r="L103" s="12">
        <v>30.52</v>
      </c>
      <c r="M103" s="61" t="s">
        <v>161</v>
      </c>
    </row>
    <row r="104" spans="1:13">
      <c r="A104" s="61" t="s">
        <v>932</v>
      </c>
      <c r="B104" s="61" t="s">
        <v>933</v>
      </c>
      <c r="C104" s="12">
        <v>0.22</v>
      </c>
      <c r="D104" s="12">
        <v>0.34</v>
      </c>
      <c r="E104" s="12">
        <v>-35.29</v>
      </c>
      <c r="F104" s="12">
        <v>0.19</v>
      </c>
      <c r="G104" s="12">
        <v>0.33</v>
      </c>
      <c r="H104" s="12">
        <v>-42.42</v>
      </c>
      <c r="I104" s="12">
        <v>8535</v>
      </c>
      <c r="J104" s="12">
        <v>10364</v>
      </c>
      <c r="K104" s="12">
        <v>-17.649999999999999</v>
      </c>
      <c r="L104" s="12">
        <v>23.3</v>
      </c>
      <c r="M104" s="61" t="s">
        <v>162</v>
      </c>
    </row>
    <row r="105" spans="1:13">
      <c r="A105" s="61" t="s">
        <v>1132</v>
      </c>
      <c r="B105" s="61" t="s">
        <v>1133</v>
      </c>
      <c r="C105" s="12">
        <v>-3.11</v>
      </c>
      <c r="D105" s="12">
        <v>0.18</v>
      </c>
      <c r="E105" s="12">
        <v>-1827.78</v>
      </c>
      <c r="F105" s="12">
        <v>-4.3</v>
      </c>
      <c r="G105" s="12">
        <v>0.12</v>
      </c>
      <c r="H105" s="12">
        <v>-3683.33</v>
      </c>
      <c r="I105" s="12">
        <v>952.3</v>
      </c>
      <c r="J105" s="12">
        <v>1584</v>
      </c>
      <c r="K105" s="12">
        <v>-39.880000000000003</v>
      </c>
      <c r="L105" s="12">
        <v>2.2000000000000002</v>
      </c>
      <c r="M105" s="61" t="s">
        <v>160</v>
      </c>
    </row>
    <row r="106" spans="1:13">
      <c r="A106" s="61" t="s">
        <v>271</v>
      </c>
      <c r="B106" s="61" t="s">
        <v>272</v>
      </c>
      <c r="C106" s="12">
        <v>-0.76</v>
      </c>
      <c r="D106" s="12">
        <v>-0.51</v>
      </c>
      <c r="E106" s="12">
        <v>-49.02</v>
      </c>
      <c r="F106" s="12">
        <v>0.51</v>
      </c>
      <c r="G106" s="12">
        <v>-0.53</v>
      </c>
      <c r="H106" s="12">
        <v>196.23</v>
      </c>
      <c r="I106" s="12">
        <v>25733</v>
      </c>
      <c r="J106" s="12">
        <v>30608</v>
      </c>
      <c r="K106" s="12">
        <v>-15.93</v>
      </c>
      <c r="L106" s="12">
        <v>4.7</v>
      </c>
      <c r="M106" s="61" t="s">
        <v>160</v>
      </c>
    </row>
    <row r="107" spans="1:13">
      <c r="A107" s="61" t="s">
        <v>414</v>
      </c>
      <c r="B107" s="61" t="s">
        <v>415</v>
      </c>
      <c r="C107" s="12">
        <v>0.26</v>
      </c>
      <c r="D107" s="12">
        <v>0.19</v>
      </c>
      <c r="E107" s="12">
        <v>36.840000000000003</v>
      </c>
      <c r="F107" s="12">
        <v>0.23</v>
      </c>
      <c r="G107" s="12">
        <v>0.18</v>
      </c>
      <c r="H107" s="12">
        <v>27.78</v>
      </c>
      <c r="I107" s="12">
        <v>392.83</v>
      </c>
      <c r="J107" s="12">
        <v>391.73</v>
      </c>
      <c r="K107" s="12">
        <v>0.28000000000000003</v>
      </c>
      <c r="L107" s="12">
        <v>38.47</v>
      </c>
      <c r="M107" s="61" t="s">
        <v>162</v>
      </c>
    </row>
    <row r="108" spans="1:13">
      <c r="A108" s="61" t="s">
        <v>876</v>
      </c>
      <c r="B108" s="61" t="s">
        <v>877</v>
      </c>
      <c r="C108" s="12">
        <v>1.27</v>
      </c>
      <c r="D108" s="12">
        <v>1.19</v>
      </c>
      <c r="E108" s="12">
        <v>6.72</v>
      </c>
      <c r="F108" s="12">
        <v>1.2</v>
      </c>
      <c r="G108" s="12">
        <v>1.1299999999999999</v>
      </c>
      <c r="H108" s="12">
        <v>6.19</v>
      </c>
      <c r="I108" s="12">
        <v>1500</v>
      </c>
      <c r="J108" s="12">
        <v>1495</v>
      </c>
      <c r="K108" s="12">
        <v>0.33</v>
      </c>
      <c r="L108" s="12">
        <v>58.52</v>
      </c>
      <c r="M108" s="61" t="s">
        <v>159</v>
      </c>
    </row>
    <row r="109" spans="1:13">
      <c r="A109" s="61" t="s">
        <v>489</v>
      </c>
      <c r="B109" s="61" t="s">
        <v>490</v>
      </c>
      <c r="C109" s="12">
        <v>3.36</v>
      </c>
      <c r="D109" s="12">
        <v>4</v>
      </c>
      <c r="E109" s="12">
        <v>-16</v>
      </c>
      <c r="F109" s="12">
        <v>3.33</v>
      </c>
      <c r="G109" s="12">
        <v>3.67</v>
      </c>
      <c r="H109" s="12">
        <v>-9.26</v>
      </c>
      <c r="I109" s="12">
        <v>658.3</v>
      </c>
      <c r="J109" s="12">
        <v>575.24</v>
      </c>
      <c r="K109" s="12">
        <v>14.44</v>
      </c>
      <c r="L109" s="12">
        <v>305.68</v>
      </c>
      <c r="M109" s="61" t="s">
        <v>160</v>
      </c>
    </row>
    <row r="110" spans="1:13">
      <c r="A110" s="61" t="s">
        <v>712</v>
      </c>
      <c r="B110" s="61" t="s">
        <v>713</v>
      </c>
      <c r="C110" s="12">
        <v>0.12</v>
      </c>
      <c r="D110" s="12">
        <v>0.21</v>
      </c>
      <c r="E110" s="12">
        <v>-42.86</v>
      </c>
      <c r="F110" s="12">
        <v>0.19</v>
      </c>
      <c r="G110" s="12">
        <v>0.19</v>
      </c>
      <c r="H110" s="12">
        <v>0</v>
      </c>
      <c r="I110" s="12">
        <v>1228</v>
      </c>
      <c r="J110" s="12">
        <v>1365</v>
      </c>
      <c r="K110" s="12">
        <v>-10.039999999999999</v>
      </c>
      <c r="L110" s="12">
        <v>13.51</v>
      </c>
      <c r="M110" s="61" t="s">
        <v>599</v>
      </c>
    </row>
    <row r="111" spans="1:13">
      <c r="A111" s="61" t="s">
        <v>587</v>
      </c>
      <c r="B111" s="61" t="s">
        <v>588</v>
      </c>
      <c r="C111" s="12">
        <v>0.43</v>
      </c>
      <c r="D111" s="12">
        <v>0.51</v>
      </c>
      <c r="E111" s="12">
        <v>-15.69</v>
      </c>
      <c r="F111" s="12">
        <v>0.45</v>
      </c>
      <c r="G111" s="12">
        <v>0.62</v>
      </c>
      <c r="H111" s="12">
        <v>-27.42</v>
      </c>
      <c r="I111" s="12">
        <v>777.74</v>
      </c>
      <c r="J111" s="12">
        <v>781.5</v>
      </c>
      <c r="K111" s="12">
        <v>-0.48</v>
      </c>
      <c r="L111" s="12">
        <v>33.08</v>
      </c>
      <c r="M111" s="61" t="s">
        <v>158</v>
      </c>
    </row>
    <row r="112" spans="1:13">
      <c r="A112" s="61" t="s">
        <v>338</v>
      </c>
      <c r="B112" s="61" t="s">
        <v>339</v>
      </c>
      <c r="C112" s="12">
        <v>0.91</v>
      </c>
      <c r="D112" s="12">
        <v>0.62</v>
      </c>
      <c r="E112" s="12">
        <v>46.77</v>
      </c>
      <c r="F112" s="12">
        <v>0.88</v>
      </c>
      <c r="G112" s="12">
        <v>0.61</v>
      </c>
      <c r="H112" s="12">
        <v>44.26</v>
      </c>
      <c r="I112" s="12">
        <v>8267</v>
      </c>
      <c r="J112" s="12">
        <v>9046</v>
      </c>
      <c r="K112" s="12">
        <v>-8.61</v>
      </c>
      <c r="L112" s="12">
        <v>53.31</v>
      </c>
      <c r="M112" s="61" t="s">
        <v>159</v>
      </c>
    </row>
    <row r="113" spans="1:13">
      <c r="A113" s="61" t="s">
        <v>714</v>
      </c>
      <c r="B113" s="61" t="s">
        <v>715</v>
      </c>
      <c r="C113" s="12">
        <v>0.67</v>
      </c>
      <c r="D113" s="12">
        <v>0.56000000000000005</v>
      </c>
      <c r="E113" s="12">
        <v>19.64</v>
      </c>
      <c r="F113" s="12">
        <v>0.64</v>
      </c>
      <c r="G113" s="12">
        <v>-6.52</v>
      </c>
      <c r="H113" s="12">
        <v>109.82</v>
      </c>
      <c r="I113" s="12">
        <v>5909</v>
      </c>
      <c r="J113" s="12">
        <v>5935</v>
      </c>
      <c r="K113" s="12">
        <v>-0.44</v>
      </c>
      <c r="L113" s="12">
        <v>21.03</v>
      </c>
      <c r="M113" s="61" t="s">
        <v>159</v>
      </c>
    </row>
    <row r="114" spans="1:13">
      <c r="A114" s="61" t="s">
        <v>934</v>
      </c>
      <c r="B114" s="61" t="s">
        <v>935</v>
      </c>
      <c r="C114" s="12">
        <v>0.48</v>
      </c>
      <c r="D114" s="12">
        <v>0.36</v>
      </c>
      <c r="E114" s="12">
        <v>33.33</v>
      </c>
      <c r="F114" s="12">
        <v>0.47</v>
      </c>
      <c r="G114" s="12">
        <v>0.35</v>
      </c>
      <c r="H114" s="12">
        <v>34.29</v>
      </c>
      <c r="I114" s="12">
        <v>776.59</v>
      </c>
      <c r="J114" s="12">
        <v>685.43</v>
      </c>
      <c r="K114" s="12">
        <v>13.3</v>
      </c>
      <c r="L114" s="12">
        <v>38.79</v>
      </c>
      <c r="M114" s="61" t="s">
        <v>162</v>
      </c>
    </row>
    <row r="115" spans="1:13">
      <c r="A115" s="61" t="s">
        <v>716</v>
      </c>
      <c r="B115" s="61" t="s">
        <v>717</v>
      </c>
      <c r="C115" s="12">
        <v>1.1100000000000001</v>
      </c>
      <c r="D115" s="12">
        <v>1.02</v>
      </c>
      <c r="E115" s="12">
        <v>8.82</v>
      </c>
      <c r="F115" s="12">
        <v>1.07</v>
      </c>
      <c r="G115" s="12">
        <v>0.92</v>
      </c>
      <c r="H115" s="12">
        <v>16.3</v>
      </c>
      <c r="I115" s="12">
        <v>3745</v>
      </c>
      <c r="J115" s="12">
        <v>3964.8</v>
      </c>
      <c r="K115" s="12">
        <v>-5.54</v>
      </c>
      <c r="L115" s="12">
        <v>76.55</v>
      </c>
      <c r="M115" s="61" t="s">
        <v>159</v>
      </c>
    </row>
    <row r="116" spans="1:13">
      <c r="A116" s="61" t="s">
        <v>1038</v>
      </c>
      <c r="B116" s="61" t="s">
        <v>1039</v>
      </c>
      <c r="C116" s="12">
        <v>0.33</v>
      </c>
      <c r="D116" s="12">
        <v>0.22</v>
      </c>
      <c r="E116" s="12">
        <v>50</v>
      </c>
      <c r="F116" s="12">
        <v>0.33</v>
      </c>
      <c r="G116" s="12">
        <v>0.21</v>
      </c>
      <c r="H116" s="12">
        <v>57.14</v>
      </c>
      <c r="I116" s="12">
        <v>8938</v>
      </c>
      <c r="J116" s="12">
        <v>8553</v>
      </c>
      <c r="K116" s="12">
        <v>4.5</v>
      </c>
      <c r="L116" s="12">
        <v>17.38</v>
      </c>
      <c r="M116" s="61" t="s">
        <v>158</v>
      </c>
    </row>
    <row r="117" spans="1:13">
      <c r="A117" s="61" t="s">
        <v>340</v>
      </c>
      <c r="B117" s="61" t="s">
        <v>341</v>
      </c>
      <c r="C117" s="12">
        <v>-0.04</v>
      </c>
      <c r="D117" s="12">
        <v>0.37</v>
      </c>
      <c r="E117" s="12">
        <v>-110.81</v>
      </c>
      <c r="F117" s="12">
        <v>-0.11</v>
      </c>
      <c r="G117" s="12">
        <v>0.37</v>
      </c>
      <c r="H117" s="12">
        <v>-129.72999999999999</v>
      </c>
      <c r="I117" s="12">
        <v>866</v>
      </c>
      <c r="J117" s="12">
        <v>979</v>
      </c>
      <c r="K117" s="12">
        <v>-11.54</v>
      </c>
      <c r="L117" s="12">
        <v>29.82</v>
      </c>
      <c r="M117" s="61" t="s">
        <v>160</v>
      </c>
    </row>
    <row r="118" spans="1:13">
      <c r="A118" s="61" t="s">
        <v>1040</v>
      </c>
      <c r="B118" s="61" t="s">
        <v>1041</v>
      </c>
      <c r="C118" s="12">
        <v>0.86</v>
      </c>
      <c r="D118" s="12">
        <v>0.8</v>
      </c>
      <c r="E118" s="12">
        <v>7.5</v>
      </c>
      <c r="F118" s="12">
        <v>0.85</v>
      </c>
      <c r="G118" s="12">
        <v>0.79</v>
      </c>
      <c r="H118" s="12">
        <v>7.59</v>
      </c>
      <c r="I118" s="12">
        <v>3898</v>
      </c>
      <c r="J118" s="12">
        <v>4437</v>
      </c>
      <c r="K118" s="12">
        <v>-12.15</v>
      </c>
      <c r="L118" s="12">
        <v>53.25</v>
      </c>
      <c r="M118" s="61" t="s">
        <v>162</v>
      </c>
    </row>
    <row r="119" spans="1:13">
      <c r="A119" s="61" t="s">
        <v>491</v>
      </c>
      <c r="B119" s="61" t="s">
        <v>492</v>
      </c>
      <c r="C119" s="12">
        <v>0.08</v>
      </c>
      <c r="D119" s="12">
        <v>0.12</v>
      </c>
      <c r="E119" s="12">
        <v>-33.33</v>
      </c>
      <c r="F119" s="12">
        <v>0.21</v>
      </c>
      <c r="G119" s="12">
        <v>0.13</v>
      </c>
      <c r="H119" s="12">
        <v>61.54</v>
      </c>
      <c r="I119" s="12">
        <v>214.39</v>
      </c>
      <c r="J119" s="12">
        <v>298.58999999999997</v>
      </c>
      <c r="K119" s="12">
        <v>-28.2</v>
      </c>
      <c r="L119" s="12">
        <v>7.37</v>
      </c>
      <c r="M119" s="61" t="s">
        <v>162</v>
      </c>
    </row>
    <row r="120" spans="1:13">
      <c r="A120" s="61" t="s">
        <v>181</v>
      </c>
      <c r="B120" s="61" t="s">
        <v>182</v>
      </c>
      <c r="C120" s="12">
        <v>0.46</v>
      </c>
      <c r="D120" s="12">
        <v>0.18</v>
      </c>
      <c r="E120" s="12">
        <v>155.56</v>
      </c>
      <c r="F120" s="12">
        <v>0.39</v>
      </c>
      <c r="G120" s="12">
        <v>0.18</v>
      </c>
      <c r="H120" s="12">
        <v>116.67</v>
      </c>
      <c r="I120" s="12">
        <v>3298</v>
      </c>
      <c r="J120" s="12">
        <v>3078.1</v>
      </c>
      <c r="K120" s="12">
        <v>7.14</v>
      </c>
      <c r="L120" s="12">
        <v>21.84</v>
      </c>
      <c r="M120" s="61" t="s">
        <v>159</v>
      </c>
    </row>
    <row r="121" spans="1:13">
      <c r="A121" s="61" t="s">
        <v>718</v>
      </c>
      <c r="B121" s="61" t="s">
        <v>719</v>
      </c>
      <c r="C121" s="12">
        <v>0.91</v>
      </c>
      <c r="D121" s="12">
        <v>3.54</v>
      </c>
      <c r="E121" s="12">
        <v>-74.290000000000006</v>
      </c>
      <c r="F121" s="12">
        <v>0.87</v>
      </c>
      <c r="G121" s="12">
        <v>3.5</v>
      </c>
      <c r="H121" s="12">
        <v>-75.14</v>
      </c>
      <c r="I121" s="12">
        <v>32132</v>
      </c>
      <c r="J121" s="12">
        <v>67320</v>
      </c>
      <c r="K121" s="12">
        <v>-52.27</v>
      </c>
      <c r="L121" s="12">
        <v>45.22</v>
      </c>
      <c r="M121" s="61" t="s">
        <v>289</v>
      </c>
    </row>
    <row r="122" spans="1:13">
      <c r="A122" s="61" t="s">
        <v>720</v>
      </c>
      <c r="B122" s="61" t="s">
        <v>721</v>
      </c>
      <c r="C122" s="12">
        <v>0.63</v>
      </c>
      <c r="D122" s="12">
        <v>0.56000000000000005</v>
      </c>
      <c r="E122" s="12">
        <v>12.5</v>
      </c>
      <c r="F122" s="12">
        <v>0.62</v>
      </c>
      <c r="G122" s="12">
        <v>0.54</v>
      </c>
      <c r="H122" s="12">
        <v>14.81</v>
      </c>
      <c r="I122" s="12">
        <v>1066.3800000000001</v>
      </c>
      <c r="J122" s="12">
        <v>1208.51</v>
      </c>
      <c r="K122" s="12">
        <v>-11.76</v>
      </c>
      <c r="L122" s="12">
        <v>45.32</v>
      </c>
      <c r="M122" s="61" t="s">
        <v>289</v>
      </c>
    </row>
    <row r="123" spans="1:13">
      <c r="A123" s="61" t="s">
        <v>936</v>
      </c>
      <c r="B123" s="61" t="s">
        <v>937</v>
      </c>
      <c r="C123" s="12">
        <v>0.55000000000000004</v>
      </c>
      <c r="D123" s="12">
        <v>0.53</v>
      </c>
      <c r="E123" s="12">
        <v>3.77</v>
      </c>
      <c r="F123" s="12">
        <v>0.55000000000000004</v>
      </c>
      <c r="G123" s="12">
        <v>1.03</v>
      </c>
      <c r="H123" s="12">
        <v>-46.6</v>
      </c>
      <c r="I123" s="12">
        <v>2846</v>
      </c>
      <c r="J123" s="12">
        <v>3149</v>
      </c>
      <c r="K123" s="12">
        <v>-9.6199999999999992</v>
      </c>
      <c r="L123" s="12">
        <v>41.29</v>
      </c>
      <c r="M123" s="61" t="s">
        <v>599</v>
      </c>
    </row>
    <row r="124" spans="1:13">
      <c r="A124" s="61" t="s">
        <v>221</v>
      </c>
      <c r="B124" s="61" t="s">
        <v>222</v>
      </c>
      <c r="C124" s="12">
        <v>0.33</v>
      </c>
      <c r="D124" s="12">
        <v>0.34</v>
      </c>
      <c r="E124" s="12">
        <v>-2.94</v>
      </c>
      <c r="F124" s="12">
        <v>0.03</v>
      </c>
      <c r="G124" s="12">
        <v>0.2</v>
      </c>
      <c r="H124" s="12">
        <v>-85</v>
      </c>
      <c r="I124" s="12">
        <v>791.6</v>
      </c>
      <c r="J124" s="12">
        <v>931.8</v>
      </c>
      <c r="K124" s="12">
        <v>-15.05</v>
      </c>
      <c r="L124" s="12">
        <v>15.35</v>
      </c>
      <c r="M124" s="61" t="s">
        <v>159</v>
      </c>
    </row>
    <row r="125" spans="1:13">
      <c r="A125" s="61" t="s">
        <v>878</v>
      </c>
      <c r="B125" s="61" t="s">
        <v>879</v>
      </c>
      <c r="C125" s="12">
        <v>0.09</v>
      </c>
      <c r="D125" s="12">
        <v>0.96</v>
      </c>
      <c r="E125" s="12">
        <v>-90.63</v>
      </c>
      <c r="F125" s="12">
        <v>0.04</v>
      </c>
      <c r="G125" s="12">
        <v>0.95</v>
      </c>
      <c r="H125" s="12">
        <v>-95.79</v>
      </c>
      <c r="I125" s="12">
        <v>3864.1</v>
      </c>
      <c r="J125" s="12">
        <v>4756.1000000000004</v>
      </c>
      <c r="K125" s="12">
        <v>-18.75</v>
      </c>
      <c r="L125" s="12">
        <v>32.53</v>
      </c>
      <c r="M125" s="61" t="s">
        <v>599</v>
      </c>
    </row>
    <row r="126" spans="1:13">
      <c r="A126" s="61" t="s">
        <v>722</v>
      </c>
      <c r="B126" s="61" t="s">
        <v>723</v>
      </c>
      <c r="C126" s="12">
        <v>0.28000000000000003</v>
      </c>
      <c r="D126" s="12">
        <v>0.33</v>
      </c>
      <c r="E126" s="12">
        <v>-15.15</v>
      </c>
      <c r="F126" s="12">
        <v>-0.5</v>
      </c>
      <c r="G126" s="12">
        <v>0.32</v>
      </c>
      <c r="H126" s="12">
        <v>-256.25</v>
      </c>
      <c r="I126" s="12">
        <v>682.7</v>
      </c>
      <c r="J126" s="12">
        <v>689.5</v>
      </c>
      <c r="K126" s="12">
        <v>-0.99</v>
      </c>
      <c r="L126" s="12">
        <v>10.43</v>
      </c>
      <c r="M126" s="61" t="s">
        <v>162</v>
      </c>
    </row>
    <row r="127" spans="1:13">
      <c r="A127" s="61" t="s">
        <v>493</v>
      </c>
      <c r="B127" s="61" t="s">
        <v>494</v>
      </c>
      <c r="C127" s="12">
        <v>0.57999999999999996</v>
      </c>
      <c r="D127" s="12">
        <v>0.96</v>
      </c>
      <c r="E127" s="12">
        <v>-39.58</v>
      </c>
      <c r="F127" s="12">
        <v>0.53</v>
      </c>
      <c r="G127" s="12">
        <v>0.92</v>
      </c>
      <c r="H127" s="12">
        <v>-42.39</v>
      </c>
      <c r="I127" s="12">
        <v>1269.8</v>
      </c>
      <c r="J127" s="12">
        <v>1724.3</v>
      </c>
      <c r="K127" s="12">
        <v>-26.36</v>
      </c>
      <c r="L127" s="12">
        <v>0</v>
      </c>
      <c r="M127" s="61" t="s">
        <v>161</v>
      </c>
    </row>
    <row r="128" spans="1:13">
      <c r="A128" s="61" t="s">
        <v>589</v>
      </c>
      <c r="B128" s="61" t="s">
        <v>590</v>
      </c>
      <c r="C128" s="12">
        <v>0.39</v>
      </c>
      <c r="D128" s="12">
        <v>0.49</v>
      </c>
      <c r="E128" s="12">
        <v>-20.41</v>
      </c>
      <c r="F128" s="12">
        <v>0.39</v>
      </c>
      <c r="G128" s="12">
        <v>2.0099999999999998</v>
      </c>
      <c r="H128" s="12">
        <v>-80.599999999999994</v>
      </c>
      <c r="I128" s="12">
        <v>1395</v>
      </c>
      <c r="J128" s="12">
        <v>1692</v>
      </c>
      <c r="K128" s="12">
        <v>-17.55</v>
      </c>
      <c r="L128" s="12">
        <v>15.18</v>
      </c>
      <c r="M128" s="61" t="s">
        <v>162</v>
      </c>
    </row>
    <row r="129" spans="1:13">
      <c r="A129" s="61" t="s">
        <v>183</v>
      </c>
      <c r="B129" s="61" t="s">
        <v>184</v>
      </c>
      <c r="C129" s="12">
        <v>0.53</v>
      </c>
      <c r="D129" s="12">
        <v>0.68</v>
      </c>
      <c r="E129" s="12">
        <v>-22.06</v>
      </c>
      <c r="F129" s="12">
        <v>0.48</v>
      </c>
      <c r="G129" s="12">
        <v>0.67</v>
      </c>
      <c r="H129" s="12">
        <v>-28.36</v>
      </c>
      <c r="I129" s="12">
        <v>15833</v>
      </c>
      <c r="J129" s="12">
        <v>16613.72</v>
      </c>
      <c r="K129" s="12">
        <v>-4.7</v>
      </c>
      <c r="L129" s="12">
        <v>56.49</v>
      </c>
      <c r="M129" s="61" t="s">
        <v>159</v>
      </c>
    </row>
    <row r="130" spans="1:13">
      <c r="A130" s="61" t="s">
        <v>591</v>
      </c>
      <c r="B130" s="61" t="s">
        <v>592</v>
      </c>
      <c r="C130" s="12">
        <v>0.5</v>
      </c>
      <c r="D130" s="12">
        <v>0.55000000000000004</v>
      </c>
      <c r="E130" s="12">
        <v>-9.09</v>
      </c>
      <c r="F130" s="12">
        <v>0.12</v>
      </c>
      <c r="G130" s="12">
        <v>0.55000000000000004</v>
      </c>
      <c r="H130" s="12">
        <v>-78.180000000000007</v>
      </c>
      <c r="I130" s="12">
        <v>3536.95</v>
      </c>
      <c r="J130" s="12">
        <v>2977.91</v>
      </c>
      <c r="K130" s="12">
        <v>18.77</v>
      </c>
      <c r="L130" s="12">
        <v>19.940000000000001</v>
      </c>
      <c r="M130" s="61" t="s">
        <v>250</v>
      </c>
    </row>
    <row r="131" spans="1:13">
      <c r="A131" s="61" t="s">
        <v>232</v>
      </c>
      <c r="B131" s="61" t="s">
        <v>233</v>
      </c>
      <c r="C131" s="12">
        <v>0.73</v>
      </c>
      <c r="D131" s="12">
        <v>0.91</v>
      </c>
      <c r="E131" s="12">
        <v>-19.78</v>
      </c>
      <c r="F131" s="12">
        <v>0.72</v>
      </c>
      <c r="G131" s="12">
        <v>0.95</v>
      </c>
      <c r="H131" s="12">
        <v>-24.21</v>
      </c>
      <c r="I131" s="12">
        <v>2185</v>
      </c>
      <c r="J131" s="12">
        <v>2907</v>
      </c>
      <c r="K131" s="12">
        <v>-24.84</v>
      </c>
      <c r="L131" s="12">
        <v>43.07</v>
      </c>
      <c r="M131" s="61" t="s">
        <v>161</v>
      </c>
    </row>
    <row r="132" spans="1:13">
      <c r="A132" s="61" t="s">
        <v>880</v>
      </c>
      <c r="B132" s="61" t="s">
        <v>881</v>
      </c>
      <c r="C132" s="12">
        <v>0.33</v>
      </c>
      <c r="D132" s="12">
        <v>1.53</v>
      </c>
      <c r="E132" s="12">
        <v>-78.430000000000007</v>
      </c>
      <c r="F132" s="12">
        <v>0.28000000000000003</v>
      </c>
      <c r="G132" s="12">
        <v>1.49</v>
      </c>
      <c r="H132" s="12">
        <v>-81.209999999999994</v>
      </c>
      <c r="I132" s="12">
        <v>2431</v>
      </c>
      <c r="J132" s="12">
        <v>3887</v>
      </c>
      <c r="K132" s="12">
        <v>-37.46</v>
      </c>
      <c r="L132" s="12">
        <v>44.48</v>
      </c>
      <c r="M132" s="61" t="s">
        <v>161</v>
      </c>
    </row>
    <row r="133" spans="1:13">
      <c r="A133" s="61" t="s">
        <v>938</v>
      </c>
      <c r="B133" s="61" t="s">
        <v>939</v>
      </c>
      <c r="C133" s="12">
        <v>0.61</v>
      </c>
      <c r="D133" s="12">
        <v>0.57999999999999996</v>
      </c>
      <c r="E133" s="12">
        <v>5.17</v>
      </c>
      <c r="F133" s="12">
        <v>0.6</v>
      </c>
      <c r="G133" s="12">
        <v>0.56000000000000005</v>
      </c>
      <c r="H133" s="12">
        <v>7.14</v>
      </c>
      <c r="I133" s="12">
        <v>24871.1</v>
      </c>
      <c r="J133" s="12">
        <v>21140.3</v>
      </c>
      <c r="K133" s="12">
        <v>17.649999999999999</v>
      </c>
      <c r="L133" s="12">
        <v>36.07</v>
      </c>
      <c r="M133" s="61" t="s">
        <v>159</v>
      </c>
    </row>
    <row r="134" spans="1:13">
      <c r="A134" s="61" t="s">
        <v>940</v>
      </c>
      <c r="B134" s="61" t="s">
        <v>941</v>
      </c>
      <c r="C134" s="12">
        <v>-0.44</v>
      </c>
      <c r="D134" s="12">
        <v>-0.72</v>
      </c>
      <c r="E134" s="12">
        <v>38.89</v>
      </c>
      <c r="F134" s="12">
        <v>-0.45</v>
      </c>
      <c r="G134" s="12">
        <v>-1.26</v>
      </c>
      <c r="H134" s="12">
        <v>64.290000000000006</v>
      </c>
      <c r="I134" s="12">
        <v>932.8</v>
      </c>
      <c r="J134" s="12">
        <v>1464.2</v>
      </c>
      <c r="K134" s="12">
        <v>-36.29</v>
      </c>
      <c r="L134" s="12">
        <v>11.87</v>
      </c>
      <c r="M134" s="61" t="s">
        <v>158</v>
      </c>
    </row>
    <row r="135" spans="1:13">
      <c r="A135" s="61" t="s">
        <v>495</v>
      </c>
      <c r="B135" s="61" t="s">
        <v>496</v>
      </c>
      <c r="C135" s="12">
        <v>0.84</v>
      </c>
      <c r="D135" s="12">
        <v>1.1399999999999999</v>
      </c>
      <c r="E135" s="12">
        <v>-26.32</v>
      </c>
      <c r="F135" s="12">
        <v>0.89</v>
      </c>
      <c r="G135" s="12">
        <v>1.0900000000000001</v>
      </c>
      <c r="H135" s="12">
        <v>-18.350000000000001</v>
      </c>
      <c r="I135" s="12">
        <v>2673.61</v>
      </c>
      <c r="J135" s="12">
        <v>3283.89</v>
      </c>
      <c r="K135" s="12">
        <v>-18.579999999999998</v>
      </c>
      <c r="L135" s="12">
        <v>67.38</v>
      </c>
      <c r="M135" s="61" t="s">
        <v>161</v>
      </c>
    </row>
    <row r="136" spans="1:13">
      <c r="A136" s="61" t="s">
        <v>185</v>
      </c>
      <c r="B136" s="61" t="s">
        <v>186</v>
      </c>
      <c r="C136" s="12">
        <v>0.92</v>
      </c>
      <c r="D136" s="12">
        <v>0.91</v>
      </c>
      <c r="E136" s="12">
        <v>1.1000000000000001</v>
      </c>
      <c r="F136" s="12">
        <v>0.87</v>
      </c>
      <c r="G136" s="12">
        <v>0.72</v>
      </c>
      <c r="H136" s="12">
        <v>20.83</v>
      </c>
      <c r="I136" s="12">
        <v>1975.6</v>
      </c>
      <c r="J136" s="12">
        <v>1825.6</v>
      </c>
      <c r="K136" s="12">
        <v>8.2200000000000006</v>
      </c>
      <c r="L136" s="12">
        <v>36.15</v>
      </c>
      <c r="M136" s="61" t="s">
        <v>158</v>
      </c>
    </row>
    <row r="137" spans="1:13">
      <c r="A137" s="61" t="s">
        <v>942</v>
      </c>
      <c r="B137" s="61" t="s">
        <v>943</v>
      </c>
      <c r="C137" s="12">
        <v>1.02</v>
      </c>
      <c r="D137" s="12">
        <v>0.91</v>
      </c>
      <c r="E137" s="12">
        <v>12.09</v>
      </c>
      <c r="F137" s="12">
        <v>1.02</v>
      </c>
      <c r="G137" s="12">
        <v>0.9</v>
      </c>
      <c r="H137" s="12">
        <v>13.33</v>
      </c>
      <c r="I137" s="12">
        <v>1519.04</v>
      </c>
      <c r="J137" s="12">
        <v>1407.3</v>
      </c>
      <c r="K137" s="12">
        <v>7.94</v>
      </c>
      <c r="L137" s="12">
        <v>56.18</v>
      </c>
      <c r="M137" s="61" t="s">
        <v>250</v>
      </c>
    </row>
    <row r="138" spans="1:13">
      <c r="A138" s="61" t="s">
        <v>944</v>
      </c>
      <c r="B138" s="61" t="s">
        <v>945</v>
      </c>
      <c r="C138" s="12">
        <v>0.46</v>
      </c>
      <c r="D138" s="12">
        <v>0.34</v>
      </c>
      <c r="E138" s="12">
        <v>35.29</v>
      </c>
      <c r="F138" s="12">
        <v>0.38</v>
      </c>
      <c r="G138" s="12">
        <v>0.31</v>
      </c>
      <c r="H138" s="12">
        <v>22.58</v>
      </c>
      <c r="I138" s="12">
        <v>2681.29</v>
      </c>
      <c r="J138" s="12">
        <v>3102.56</v>
      </c>
      <c r="K138" s="12">
        <v>-13.58</v>
      </c>
      <c r="L138" s="12">
        <v>17.78</v>
      </c>
      <c r="M138" s="61" t="s">
        <v>159</v>
      </c>
    </row>
    <row r="139" spans="1:13">
      <c r="A139" s="61" t="s">
        <v>1134</v>
      </c>
      <c r="B139" s="61" t="s">
        <v>1135</v>
      </c>
      <c r="C139" s="12">
        <v>1</v>
      </c>
      <c r="D139" s="12">
        <v>1.34</v>
      </c>
      <c r="E139" s="12">
        <v>-25.37</v>
      </c>
      <c r="F139" s="12">
        <v>0.99</v>
      </c>
      <c r="G139" s="12">
        <v>1.32</v>
      </c>
      <c r="H139" s="12">
        <v>-25</v>
      </c>
      <c r="I139" s="12">
        <v>5884.5</v>
      </c>
      <c r="J139" s="12">
        <v>7738.7</v>
      </c>
      <c r="K139" s="12">
        <v>-23.96</v>
      </c>
      <c r="L139" s="12">
        <v>43.2</v>
      </c>
      <c r="M139" s="61" t="s">
        <v>161</v>
      </c>
    </row>
    <row r="140" spans="1:13">
      <c r="A140" s="61" t="s">
        <v>1166</v>
      </c>
      <c r="B140" s="61" t="s">
        <v>1167</v>
      </c>
      <c r="C140" s="12">
        <v>0.28000000000000003</v>
      </c>
      <c r="D140" s="12">
        <v>0.32</v>
      </c>
      <c r="E140" s="12">
        <v>-12.5</v>
      </c>
      <c r="F140" s="12">
        <v>0.24</v>
      </c>
      <c r="G140" s="12">
        <v>0.31</v>
      </c>
      <c r="H140" s="12">
        <v>-22.58</v>
      </c>
      <c r="I140" s="12">
        <v>12764</v>
      </c>
      <c r="J140" s="12">
        <v>16434</v>
      </c>
      <c r="K140" s="12">
        <v>-22.33</v>
      </c>
      <c r="L140" s="12">
        <v>15.17</v>
      </c>
      <c r="M140" s="61" t="s">
        <v>162</v>
      </c>
    </row>
    <row r="141" spans="1:13">
      <c r="A141" s="61" t="s">
        <v>946</v>
      </c>
      <c r="B141" s="61" t="s">
        <v>947</v>
      </c>
      <c r="C141" s="12">
        <v>-0.33</v>
      </c>
      <c r="D141" s="12">
        <v>0.47</v>
      </c>
      <c r="E141" s="12">
        <v>-170.21</v>
      </c>
      <c r="F141" s="12">
        <v>-0.35</v>
      </c>
      <c r="G141" s="12">
        <v>0.45</v>
      </c>
      <c r="H141" s="12">
        <v>-177.78</v>
      </c>
      <c r="I141" s="12">
        <v>214.44</v>
      </c>
      <c r="J141" s="12">
        <v>416.63</v>
      </c>
      <c r="K141" s="12">
        <v>-48.53</v>
      </c>
      <c r="L141" s="12">
        <v>15.01</v>
      </c>
      <c r="M141" s="61" t="s">
        <v>289</v>
      </c>
    </row>
    <row r="142" spans="1:13">
      <c r="A142" s="61" t="s">
        <v>724</v>
      </c>
      <c r="B142" s="61" t="s">
        <v>725</v>
      </c>
      <c r="C142" s="12">
        <v>0.49</v>
      </c>
      <c r="D142" s="12">
        <v>0.54</v>
      </c>
      <c r="E142" s="12">
        <v>-9.26</v>
      </c>
      <c r="F142" s="12">
        <v>0.47</v>
      </c>
      <c r="G142" s="12">
        <v>0.52</v>
      </c>
      <c r="H142" s="12">
        <v>-9.6199999999999992</v>
      </c>
      <c r="I142" s="12">
        <v>553.22</v>
      </c>
      <c r="J142" s="12">
        <v>594.85</v>
      </c>
      <c r="K142" s="12">
        <v>-7</v>
      </c>
      <c r="L142" s="12">
        <v>34.5</v>
      </c>
      <c r="M142" s="61" t="s">
        <v>250</v>
      </c>
    </row>
    <row r="143" spans="1:13">
      <c r="A143" s="61" t="s">
        <v>948</v>
      </c>
      <c r="B143" s="61" t="s">
        <v>949</v>
      </c>
      <c r="C143" s="12">
        <v>0.67</v>
      </c>
      <c r="D143" s="12">
        <v>2.0299999999999998</v>
      </c>
      <c r="E143" s="12">
        <v>-67</v>
      </c>
      <c r="F143" s="12">
        <v>0.66</v>
      </c>
      <c r="G143" s="12">
        <v>1.31</v>
      </c>
      <c r="H143" s="12">
        <v>-49.62</v>
      </c>
      <c r="I143" s="12">
        <v>2090</v>
      </c>
      <c r="J143" s="12">
        <v>3548</v>
      </c>
      <c r="K143" s="12">
        <v>-41.09</v>
      </c>
      <c r="L143" s="12">
        <v>67.67</v>
      </c>
      <c r="M143" s="61" t="s">
        <v>289</v>
      </c>
    </row>
    <row r="144" spans="1:13">
      <c r="A144" s="61" t="s">
        <v>1102</v>
      </c>
      <c r="B144" s="61" t="s">
        <v>1103</v>
      </c>
      <c r="C144" s="12">
        <v>0.56000000000000005</v>
      </c>
      <c r="D144" s="12">
        <v>0.34</v>
      </c>
      <c r="E144" s="12">
        <v>64.709999999999994</v>
      </c>
      <c r="F144" s="12">
        <v>0.51</v>
      </c>
      <c r="G144" s="12">
        <v>0.34</v>
      </c>
      <c r="H144" s="12">
        <v>50</v>
      </c>
      <c r="I144" s="12">
        <v>396.24</v>
      </c>
      <c r="J144" s="12">
        <v>276.81</v>
      </c>
      <c r="K144" s="12">
        <v>43.15</v>
      </c>
      <c r="L144" s="12">
        <v>54.97</v>
      </c>
      <c r="M144" s="61" t="s">
        <v>158</v>
      </c>
    </row>
    <row r="145" spans="1:13">
      <c r="A145" s="61" t="s">
        <v>497</v>
      </c>
      <c r="B145" s="61" t="s">
        <v>498</v>
      </c>
      <c r="C145" s="12">
        <v>2.79</v>
      </c>
      <c r="D145" s="12">
        <v>3</v>
      </c>
      <c r="E145" s="12">
        <v>-7</v>
      </c>
      <c r="F145" s="12">
        <v>2.79</v>
      </c>
      <c r="G145" s="12">
        <v>2.99</v>
      </c>
      <c r="H145" s="12">
        <v>-6.69</v>
      </c>
      <c r="I145" s="12">
        <v>946.41</v>
      </c>
      <c r="J145" s="12">
        <v>954.37</v>
      </c>
      <c r="K145" s="12">
        <v>-0.83</v>
      </c>
      <c r="L145" s="12">
        <v>96.32</v>
      </c>
      <c r="M145" s="61" t="s">
        <v>289</v>
      </c>
    </row>
    <row r="146" spans="1:13">
      <c r="A146" s="61" t="s">
        <v>1042</v>
      </c>
      <c r="B146" s="61" t="s">
        <v>1043</v>
      </c>
      <c r="C146" s="12">
        <v>0.4</v>
      </c>
      <c r="D146" s="12">
        <v>0.41</v>
      </c>
      <c r="E146" s="12">
        <v>-2.44</v>
      </c>
      <c r="F146" s="12">
        <v>0.4</v>
      </c>
      <c r="G146" s="12">
        <v>0.4</v>
      </c>
      <c r="H146" s="12">
        <v>0</v>
      </c>
      <c r="I146" s="12">
        <v>5218</v>
      </c>
      <c r="J146" s="12">
        <v>4807</v>
      </c>
      <c r="K146" s="12">
        <v>8.5500000000000007</v>
      </c>
      <c r="L146" s="12">
        <v>27.48</v>
      </c>
      <c r="M146" s="61" t="s">
        <v>158</v>
      </c>
    </row>
    <row r="147" spans="1:13">
      <c r="A147" s="61" t="s">
        <v>187</v>
      </c>
      <c r="B147" s="61" t="s">
        <v>188</v>
      </c>
      <c r="C147" s="12">
        <v>-0.15</v>
      </c>
      <c r="D147" s="12">
        <v>0.46</v>
      </c>
      <c r="E147" s="12">
        <v>-132.61000000000001</v>
      </c>
      <c r="F147" s="12">
        <v>0.43</v>
      </c>
      <c r="G147" s="12">
        <v>0.42</v>
      </c>
      <c r="H147" s="12">
        <v>2.38</v>
      </c>
      <c r="I147" s="12">
        <v>1466.33</v>
      </c>
      <c r="J147" s="12">
        <v>1488.26</v>
      </c>
      <c r="K147" s="12">
        <v>-1.47</v>
      </c>
      <c r="L147" s="12">
        <v>15.97</v>
      </c>
      <c r="M147" s="61" t="s">
        <v>160</v>
      </c>
    </row>
    <row r="148" spans="1:13">
      <c r="A148" s="61" t="s">
        <v>726</v>
      </c>
      <c r="B148" s="61" t="s">
        <v>727</v>
      </c>
      <c r="C148" s="12">
        <v>0.52</v>
      </c>
      <c r="D148" s="12">
        <v>0.65</v>
      </c>
      <c r="E148" s="12">
        <v>-20</v>
      </c>
      <c r="F148" s="12">
        <v>0.51</v>
      </c>
      <c r="G148" s="12">
        <v>0.66</v>
      </c>
      <c r="H148" s="12">
        <v>-22.73</v>
      </c>
      <c r="I148" s="12">
        <v>8596</v>
      </c>
      <c r="J148" s="12">
        <v>9236</v>
      </c>
      <c r="K148" s="12">
        <v>-6.93</v>
      </c>
      <c r="L148" s="12">
        <v>27.94</v>
      </c>
      <c r="M148" s="61" t="s">
        <v>158</v>
      </c>
    </row>
    <row r="149" spans="1:13">
      <c r="A149" s="61" t="s">
        <v>882</v>
      </c>
      <c r="B149" s="61" t="s">
        <v>883</v>
      </c>
      <c r="C149" s="12">
        <v>0.68</v>
      </c>
      <c r="D149" s="12">
        <v>0.52</v>
      </c>
      <c r="E149" s="12">
        <v>30.77</v>
      </c>
      <c r="F149" s="12">
        <v>0.76</v>
      </c>
      <c r="G149" s="12">
        <v>0.51</v>
      </c>
      <c r="H149" s="12">
        <v>49.02</v>
      </c>
      <c r="I149" s="12">
        <v>3450</v>
      </c>
      <c r="J149" s="12">
        <v>3399</v>
      </c>
      <c r="K149" s="12">
        <v>1.5</v>
      </c>
      <c r="L149" s="12">
        <v>34.729999999999997</v>
      </c>
      <c r="M149" s="61" t="s">
        <v>599</v>
      </c>
    </row>
    <row r="150" spans="1:13">
      <c r="A150" s="61" t="s">
        <v>950</v>
      </c>
      <c r="B150" s="61" t="s">
        <v>951</v>
      </c>
      <c r="C150" s="12">
        <v>0.36</v>
      </c>
      <c r="D150" s="12">
        <v>0.74</v>
      </c>
      <c r="E150" s="12">
        <v>-51.35</v>
      </c>
      <c r="F150" s="12">
        <v>0.12</v>
      </c>
      <c r="G150" s="12">
        <v>0.68</v>
      </c>
      <c r="H150" s="12">
        <v>-82.35</v>
      </c>
      <c r="I150" s="12">
        <v>2355.6</v>
      </c>
      <c r="J150" s="12">
        <v>2923.6</v>
      </c>
      <c r="K150" s="12">
        <v>-19.43</v>
      </c>
      <c r="L150" s="12">
        <v>21.46</v>
      </c>
      <c r="M150" s="61" t="s">
        <v>161</v>
      </c>
    </row>
    <row r="151" spans="1:13">
      <c r="A151" s="61" t="s">
        <v>593</v>
      </c>
      <c r="B151" s="61" t="s">
        <v>594</v>
      </c>
      <c r="C151" s="12">
        <v>0.61</v>
      </c>
      <c r="D151" s="12">
        <v>0.99</v>
      </c>
      <c r="E151" s="12">
        <v>-38.380000000000003</v>
      </c>
      <c r="F151" s="12">
        <v>0.54</v>
      </c>
      <c r="G151" s="12">
        <v>0.98</v>
      </c>
      <c r="H151" s="12">
        <v>-44.9</v>
      </c>
      <c r="I151" s="12">
        <v>1390.33</v>
      </c>
      <c r="J151" s="12">
        <v>2010.98</v>
      </c>
      <c r="K151" s="12">
        <v>-30.86</v>
      </c>
      <c r="L151" s="12">
        <v>38.659999999999997</v>
      </c>
      <c r="M151" s="61" t="s">
        <v>161</v>
      </c>
    </row>
    <row r="152" spans="1:13">
      <c r="A152" s="61" t="s">
        <v>728</v>
      </c>
      <c r="B152" s="61" t="s">
        <v>729</v>
      </c>
      <c r="C152" s="12">
        <v>0.05</v>
      </c>
      <c r="D152" s="12">
        <v>0.81</v>
      </c>
      <c r="E152" s="12">
        <v>-93.83</v>
      </c>
      <c r="F152" s="12">
        <v>-0.56999999999999995</v>
      </c>
      <c r="G152" s="12">
        <v>0.81</v>
      </c>
      <c r="H152" s="12">
        <v>-170.37</v>
      </c>
      <c r="I152" s="12">
        <v>11322</v>
      </c>
      <c r="J152" s="12">
        <v>16349</v>
      </c>
      <c r="K152" s="12">
        <v>-30.75</v>
      </c>
      <c r="L152" s="12">
        <v>26.35</v>
      </c>
      <c r="M152" s="61" t="s">
        <v>163</v>
      </c>
    </row>
    <row r="153" spans="1:13">
      <c r="A153" s="61" t="s">
        <v>1104</v>
      </c>
      <c r="B153" s="61" t="s">
        <v>1105</v>
      </c>
      <c r="C153" s="12">
        <v>0.62</v>
      </c>
      <c r="D153" s="12">
        <v>0.6</v>
      </c>
      <c r="E153" s="12">
        <v>3.33</v>
      </c>
      <c r="F153" s="12">
        <v>0.62</v>
      </c>
      <c r="G153" s="12">
        <v>0.42</v>
      </c>
      <c r="H153" s="12">
        <v>47.62</v>
      </c>
      <c r="I153" s="12">
        <v>1481</v>
      </c>
      <c r="J153" s="12">
        <v>1545</v>
      </c>
      <c r="K153" s="12">
        <v>-4.1399999999999997</v>
      </c>
      <c r="L153" s="12">
        <v>28.55</v>
      </c>
      <c r="M153" s="61" t="s">
        <v>159</v>
      </c>
    </row>
    <row r="154" spans="1:13">
      <c r="A154" s="61" t="s">
        <v>730</v>
      </c>
      <c r="B154" s="61" t="s">
        <v>731</v>
      </c>
      <c r="C154" s="12">
        <v>0.51</v>
      </c>
      <c r="D154" s="12">
        <v>0.17</v>
      </c>
      <c r="E154" s="12">
        <v>200</v>
      </c>
      <c r="F154" s="12">
        <v>0.51</v>
      </c>
      <c r="G154" s="12">
        <v>0.17</v>
      </c>
      <c r="H154" s="12">
        <v>200</v>
      </c>
      <c r="I154" s="12">
        <v>1688</v>
      </c>
      <c r="J154" s="12">
        <v>2251</v>
      </c>
      <c r="K154" s="12">
        <v>-25.01</v>
      </c>
      <c r="L154" s="12">
        <v>35.58</v>
      </c>
      <c r="M154" s="61" t="s">
        <v>599</v>
      </c>
    </row>
    <row r="155" spans="1:13">
      <c r="A155" s="61" t="s">
        <v>952</v>
      </c>
      <c r="B155" s="61" t="s">
        <v>953</v>
      </c>
      <c r="C155" s="12">
        <v>0.24</v>
      </c>
      <c r="D155" s="12">
        <v>0.27</v>
      </c>
      <c r="E155" s="12">
        <v>-11.11</v>
      </c>
      <c r="F155" s="12">
        <v>0.22</v>
      </c>
      <c r="G155" s="12">
        <v>0.27</v>
      </c>
      <c r="H155" s="12">
        <v>-18.52</v>
      </c>
      <c r="I155" s="12">
        <v>2913</v>
      </c>
      <c r="J155" s="12">
        <v>3229</v>
      </c>
      <c r="K155" s="12">
        <v>-9.7899999999999991</v>
      </c>
      <c r="L155" s="12">
        <v>15.86</v>
      </c>
      <c r="M155" s="61" t="s">
        <v>599</v>
      </c>
    </row>
    <row r="156" spans="1:13">
      <c r="A156" s="61" t="s">
        <v>732</v>
      </c>
      <c r="B156" s="61" t="s">
        <v>733</v>
      </c>
      <c r="C156" s="12">
        <v>1.22</v>
      </c>
      <c r="D156" s="12">
        <v>1.45</v>
      </c>
      <c r="E156" s="12">
        <v>-15.86</v>
      </c>
      <c r="F156" s="12">
        <v>1.43</v>
      </c>
      <c r="G156" s="12">
        <v>1.51</v>
      </c>
      <c r="H156" s="12">
        <v>-5.3</v>
      </c>
      <c r="I156" s="12">
        <v>416.9</v>
      </c>
      <c r="J156" s="12">
        <v>427.7</v>
      </c>
      <c r="K156" s="12">
        <v>-2.5299999999999998</v>
      </c>
      <c r="L156" s="12">
        <v>74.819999999999993</v>
      </c>
      <c r="M156" s="61" t="s">
        <v>161</v>
      </c>
    </row>
    <row r="157" spans="1:13">
      <c r="A157" s="61" t="s">
        <v>342</v>
      </c>
      <c r="B157" s="61" t="s">
        <v>343</v>
      </c>
      <c r="C157" s="12">
        <v>0.61</v>
      </c>
      <c r="D157" s="12">
        <v>1.1299999999999999</v>
      </c>
      <c r="E157" s="12">
        <v>-46.02</v>
      </c>
      <c r="F157" s="12">
        <v>0.46</v>
      </c>
      <c r="G157" s="12">
        <v>1.18</v>
      </c>
      <c r="H157" s="12">
        <v>-61.02</v>
      </c>
      <c r="I157" s="12">
        <v>7148</v>
      </c>
      <c r="J157" s="12">
        <v>9122</v>
      </c>
      <c r="K157" s="12">
        <v>-21.64</v>
      </c>
      <c r="L157" s="12">
        <v>32.520000000000003</v>
      </c>
      <c r="M157" s="61" t="s">
        <v>163</v>
      </c>
    </row>
    <row r="158" spans="1:13">
      <c r="A158" s="61" t="s">
        <v>1044</v>
      </c>
      <c r="B158" s="61" t="s">
        <v>1045</v>
      </c>
      <c r="C158" s="12">
        <v>-0.12</v>
      </c>
      <c r="D158" s="12">
        <v>-0.33</v>
      </c>
      <c r="E158" s="12">
        <v>63.64</v>
      </c>
      <c r="F158" s="12">
        <v>-0.42</v>
      </c>
      <c r="G158" s="12">
        <v>-0.32</v>
      </c>
      <c r="H158" s="12">
        <v>-31.25</v>
      </c>
      <c r="I158" s="12">
        <v>493</v>
      </c>
      <c r="J158" s="12">
        <v>322</v>
      </c>
      <c r="K158" s="12">
        <v>53.11</v>
      </c>
      <c r="L158" s="12">
        <v>2.5499999999999998</v>
      </c>
      <c r="M158" s="61" t="s">
        <v>599</v>
      </c>
    </row>
    <row r="159" spans="1:13">
      <c r="A159" s="61" t="s">
        <v>416</v>
      </c>
      <c r="B159" s="61" t="s">
        <v>417</v>
      </c>
      <c r="C159" s="12">
        <v>-0.18</v>
      </c>
      <c r="D159" s="12">
        <v>-0.27</v>
      </c>
      <c r="E159" s="12">
        <v>33.33</v>
      </c>
      <c r="F159" s="12">
        <v>-0.22</v>
      </c>
      <c r="G159" s="12">
        <v>-0.24</v>
      </c>
      <c r="H159" s="12">
        <v>8.33</v>
      </c>
      <c r="I159" s="12">
        <v>767.01</v>
      </c>
      <c r="J159" s="12">
        <v>817.45</v>
      </c>
      <c r="K159" s="12">
        <v>-6.17</v>
      </c>
      <c r="L159" s="12">
        <v>1.8</v>
      </c>
      <c r="M159" s="61" t="s">
        <v>160</v>
      </c>
    </row>
    <row r="160" spans="1:13">
      <c r="A160" s="61" t="s">
        <v>499</v>
      </c>
      <c r="B160" s="61" t="s">
        <v>500</v>
      </c>
      <c r="C160" s="12">
        <v>0.77</v>
      </c>
      <c r="D160" s="12">
        <v>1.54</v>
      </c>
      <c r="E160" s="12">
        <v>-50</v>
      </c>
      <c r="F160" s="12">
        <v>0.89</v>
      </c>
      <c r="G160" s="12">
        <v>1.48</v>
      </c>
      <c r="H160" s="12">
        <v>-39.86</v>
      </c>
      <c r="I160" s="12">
        <v>1253</v>
      </c>
      <c r="J160" s="12">
        <v>1834</v>
      </c>
      <c r="K160" s="12">
        <v>-31.68</v>
      </c>
      <c r="L160" s="12">
        <v>55.05</v>
      </c>
      <c r="M160" s="61" t="s">
        <v>163</v>
      </c>
    </row>
    <row r="161" spans="1:13">
      <c r="A161" s="61" t="s">
        <v>734</v>
      </c>
      <c r="B161" s="61" t="s">
        <v>735</v>
      </c>
      <c r="C161" s="12">
        <v>-0.6</v>
      </c>
      <c r="D161" s="12">
        <v>-0.16</v>
      </c>
      <c r="E161" s="12">
        <v>-275</v>
      </c>
      <c r="F161" s="12">
        <v>-0.71</v>
      </c>
      <c r="G161" s="12">
        <v>0.66</v>
      </c>
      <c r="H161" s="12">
        <v>-207.58</v>
      </c>
      <c r="I161" s="12">
        <v>1766</v>
      </c>
      <c r="J161" s="12">
        <v>2485</v>
      </c>
      <c r="K161" s="12">
        <v>-28.93</v>
      </c>
      <c r="L161" s="12">
        <v>4.95</v>
      </c>
      <c r="M161" s="61" t="s">
        <v>158</v>
      </c>
    </row>
    <row r="162" spans="1:13">
      <c r="A162" s="61" t="s">
        <v>273</v>
      </c>
      <c r="B162" s="61" t="s">
        <v>274</v>
      </c>
      <c r="C162" s="12">
        <v>0.5</v>
      </c>
      <c r="D162" s="12">
        <v>2.13</v>
      </c>
      <c r="E162" s="12">
        <v>-76.53</v>
      </c>
      <c r="F162" s="12">
        <v>0.17</v>
      </c>
      <c r="G162" s="12">
        <v>2.0299999999999998</v>
      </c>
      <c r="H162" s="12">
        <v>-91.63</v>
      </c>
      <c r="I162" s="12">
        <v>2901</v>
      </c>
      <c r="J162" s="12">
        <v>4279</v>
      </c>
      <c r="K162" s="12">
        <v>-32.200000000000003</v>
      </c>
      <c r="L162" s="12">
        <v>57.5</v>
      </c>
      <c r="M162" s="61" t="s">
        <v>161</v>
      </c>
    </row>
    <row r="163" spans="1:13">
      <c r="A163" s="61" t="s">
        <v>418</v>
      </c>
      <c r="B163" s="61" t="s">
        <v>419</v>
      </c>
      <c r="C163" s="12">
        <v>0.26</v>
      </c>
      <c r="D163" s="12">
        <v>0.35</v>
      </c>
      <c r="E163" s="12">
        <v>-25.71</v>
      </c>
      <c r="F163" s="12">
        <v>0.25</v>
      </c>
      <c r="G163" s="12">
        <v>0.35</v>
      </c>
      <c r="H163" s="12">
        <v>-28.57</v>
      </c>
      <c r="I163" s="12">
        <v>2097.9899999999998</v>
      </c>
      <c r="J163" s="12">
        <v>2195.66</v>
      </c>
      <c r="K163" s="12">
        <v>-4.45</v>
      </c>
      <c r="L163" s="12">
        <v>23.87</v>
      </c>
      <c r="M163" s="61" t="s">
        <v>162</v>
      </c>
    </row>
    <row r="164" spans="1:13">
      <c r="A164" s="61" t="s">
        <v>595</v>
      </c>
      <c r="B164" s="61" t="s">
        <v>596</v>
      </c>
      <c r="C164" s="12">
        <v>0.5</v>
      </c>
      <c r="D164" s="12">
        <v>0.48</v>
      </c>
      <c r="E164" s="12">
        <v>4.17</v>
      </c>
      <c r="F164" s="12">
        <v>0.41</v>
      </c>
      <c r="G164" s="12">
        <v>0.55000000000000004</v>
      </c>
      <c r="H164" s="12">
        <v>-25.45</v>
      </c>
      <c r="I164" s="12">
        <v>1441.5</v>
      </c>
      <c r="J164" s="12">
        <v>1570</v>
      </c>
      <c r="K164" s="12">
        <v>-8.18</v>
      </c>
      <c r="L164" s="12">
        <v>45.89</v>
      </c>
      <c r="M164" s="61" t="s">
        <v>163</v>
      </c>
    </row>
    <row r="165" spans="1:13">
      <c r="A165" s="61" t="s">
        <v>1046</v>
      </c>
      <c r="B165" s="61" t="s">
        <v>1047</v>
      </c>
      <c r="C165" s="12">
        <v>0.78</v>
      </c>
      <c r="D165" s="12">
        <v>0.79</v>
      </c>
      <c r="E165" s="12">
        <v>-1.27</v>
      </c>
      <c r="F165" s="12">
        <v>-0.03</v>
      </c>
      <c r="G165" s="12">
        <v>0.79</v>
      </c>
      <c r="H165" s="12">
        <v>-103.8</v>
      </c>
      <c r="I165" s="12">
        <v>2834</v>
      </c>
      <c r="J165" s="12">
        <v>3478</v>
      </c>
      <c r="K165" s="12">
        <v>-18.52</v>
      </c>
      <c r="L165" s="12">
        <v>33.950000000000003</v>
      </c>
      <c r="M165" s="61" t="s">
        <v>599</v>
      </c>
    </row>
    <row r="166" spans="1:13">
      <c r="A166" s="61" t="s">
        <v>1048</v>
      </c>
      <c r="B166" s="61" t="s">
        <v>1049</v>
      </c>
      <c r="C166" s="12">
        <v>0.13</v>
      </c>
      <c r="D166" s="12">
        <v>0.27</v>
      </c>
      <c r="E166" s="12">
        <v>-51.85</v>
      </c>
      <c r="F166" s="12">
        <v>0.11</v>
      </c>
      <c r="G166" s="12">
        <v>0.25</v>
      </c>
      <c r="H166" s="12">
        <v>-56</v>
      </c>
      <c r="I166" s="12">
        <v>973</v>
      </c>
      <c r="J166" s="12">
        <v>1153</v>
      </c>
      <c r="K166" s="12">
        <v>-15.61</v>
      </c>
      <c r="L166" s="12">
        <v>10.48</v>
      </c>
      <c r="M166" s="61" t="s">
        <v>289</v>
      </c>
    </row>
    <row r="167" spans="1:13">
      <c r="A167" s="61" t="s">
        <v>954</v>
      </c>
      <c r="B167" s="61" t="s">
        <v>955</v>
      </c>
      <c r="C167" s="12">
        <v>-0.7</v>
      </c>
      <c r="D167" s="12">
        <v>-0.25</v>
      </c>
      <c r="E167" s="12">
        <v>-180</v>
      </c>
      <c r="F167" s="12">
        <v>-0.72</v>
      </c>
      <c r="G167" s="12">
        <v>-0.3</v>
      </c>
      <c r="H167" s="12">
        <v>-140</v>
      </c>
      <c r="I167" s="12">
        <v>644</v>
      </c>
      <c r="J167" s="12">
        <v>804</v>
      </c>
      <c r="K167" s="12">
        <v>-19.899999999999999</v>
      </c>
      <c r="L167" s="12">
        <v>19.14</v>
      </c>
      <c r="M167" s="61" t="s">
        <v>162</v>
      </c>
    </row>
    <row r="168" spans="1:13">
      <c r="A168" s="61" t="s">
        <v>501</v>
      </c>
      <c r="B168" s="61" t="s">
        <v>502</v>
      </c>
      <c r="C168" s="12">
        <v>0.11</v>
      </c>
      <c r="D168" s="12">
        <v>0.17</v>
      </c>
      <c r="E168" s="12">
        <v>-35.29</v>
      </c>
      <c r="F168" s="12">
        <v>0.1</v>
      </c>
      <c r="G168" s="12">
        <v>0.17</v>
      </c>
      <c r="H168" s="12">
        <v>-41.18</v>
      </c>
      <c r="I168" s="12">
        <v>3257.35</v>
      </c>
      <c r="J168" s="12">
        <v>3673.87</v>
      </c>
      <c r="K168" s="12">
        <v>-11.34</v>
      </c>
      <c r="L168" s="12">
        <v>17.02</v>
      </c>
      <c r="M168" s="61" t="s">
        <v>162</v>
      </c>
    </row>
    <row r="169" spans="1:13">
      <c r="A169" s="61" t="s">
        <v>956</v>
      </c>
      <c r="B169" s="61" t="s">
        <v>957</v>
      </c>
      <c r="C169" s="12">
        <v>0.59</v>
      </c>
      <c r="D169" s="12">
        <v>0.84</v>
      </c>
      <c r="E169" s="12">
        <v>-29.76</v>
      </c>
      <c r="F169" s="12">
        <v>0.51</v>
      </c>
      <c r="G169" s="12">
        <v>0.82</v>
      </c>
      <c r="H169" s="12">
        <v>-37.799999999999997</v>
      </c>
      <c r="I169" s="12">
        <v>5091</v>
      </c>
      <c r="J169" s="12">
        <v>6568</v>
      </c>
      <c r="K169" s="12">
        <v>-22.49</v>
      </c>
      <c r="L169" s="12">
        <v>40.119999999999997</v>
      </c>
      <c r="M169" s="61" t="s">
        <v>161</v>
      </c>
    </row>
    <row r="170" spans="1:13">
      <c r="A170" s="61" t="s">
        <v>503</v>
      </c>
      <c r="B170" s="61" t="s">
        <v>504</v>
      </c>
      <c r="C170" s="12">
        <v>1.59</v>
      </c>
      <c r="D170" s="12">
        <v>1.99</v>
      </c>
      <c r="E170" s="12">
        <v>-20.100000000000001</v>
      </c>
      <c r="F170" s="12">
        <v>1.59</v>
      </c>
      <c r="G170" s="12">
        <v>1.98</v>
      </c>
      <c r="H170" s="12">
        <v>-19.7</v>
      </c>
      <c r="I170" s="12">
        <v>511.6</v>
      </c>
      <c r="J170" s="12">
        <v>609.4</v>
      </c>
      <c r="K170" s="12">
        <v>-16.05</v>
      </c>
      <c r="L170" s="12">
        <v>42.73</v>
      </c>
      <c r="M170" s="61" t="s">
        <v>289</v>
      </c>
    </row>
    <row r="171" spans="1:13">
      <c r="A171" s="61" t="s">
        <v>958</v>
      </c>
      <c r="B171" s="61" t="s">
        <v>959</v>
      </c>
      <c r="C171" s="12">
        <v>1.25</v>
      </c>
      <c r="D171" s="12">
        <v>1.51</v>
      </c>
      <c r="E171" s="12">
        <v>-17.22</v>
      </c>
      <c r="F171" s="12">
        <v>1.1399999999999999</v>
      </c>
      <c r="G171" s="12">
        <v>1.37</v>
      </c>
      <c r="H171" s="12">
        <v>-16.79</v>
      </c>
      <c r="I171" s="12">
        <v>2520.79</v>
      </c>
      <c r="J171" s="12">
        <v>3264.27</v>
      </c>
      <c r="K171" s="12">
        <v>-22.78</v>
      </c>
      <c r="L171" s="12">
        <v>80.459999999999994</v>
      </c>
      <c r="M171" s="61" t="s">
        <v>599</v>
      </c>
    </row>
    <row r="172" spans="1:13">
      <c r="A172" s="61" t="s">
        <v>1050</v>
      </c>
      <c r="B172" s="61" t="s">
        <v>1051</v>
      </c>
      <c r="C172" s="12">
        <v>-7.0000000000000007E-2</v>
      </c>
      <c r="D172" s="12">
        <v>0.72</v>
      </c>
      <c r="E172" s="12">
        <v>-109.72</v>
      </c>
      <c r="F172" s="12">
        <v>-7.0000000000000007E-2</v>
      </c>
      <c r="G172" s="12">
        <v>0.71</v>
      </c>
      <c r="H172" s="12">
        <v>-109.86</v>
      </c>
      <c r="I172" s="12">
        <v>858.03</v>
      </c>
      <c r="J172" s="12">
        <v>1086.31</v>
      </c>
      <c r="K172" s="12">
        <v>-21.01</v>
      </c>
      <c r="L172" s="12">
        <v>81.64</v>
      </c>
      <c r="M172" s="61" t="s">
        <v>289</v>
      </c>
    </row>
    <row r="173" spans="1:13">
      <c r="A173" s="61" t="s">
        <v>736</v>
      </c>
      <c r="B173" s="61" t="s">
        <v>737</v>
      </c>
      <c r="C173" s="12">
        <v>0.2</v>
      </c>
      <c r="D173" s="12">
        <v>0.44</v>
      </c>
      <c r="E173" s="12">
        <v>-54.55</v>
      </c>
      <c r="F173" s="12">
        <v>0.2</v>
      </c>
      <c r="G173" s="12">
        <v>0.44</v>
      </c>
      <c r="H173" s="12">
        <v>-54.55</v>
      </c>
      <c r="I173" s="12">
        <v>238.04</v>
      </c>
      <c r="J173" s="12">
        <v>334.01</v>
      </c>
      <c r="K173" s="12">
        <v>-28.73</v>
      </c>
      <c r="L173" s="12">
        <v>42.9</v>
      </c>
      <c r="M173" s="61" t="s">
        <v>599</v>
      </c>
    </row>
    <row r="174" spans="1:13">
      <c r="A174" s="61" t="s">
        <v>420</v>
      </c>
      <c r="B174" s="61" t="s">
        <v>421</v>
      </c>
      <c r="C174" s="12">
        <v>0.47</v>
      </c>
      <c r="D174" s="12">
        <v>0.55000000000000004</v>
      </c>
      <c r="E174" s="12">
        <v>-14.55</v>
      </c>
      <c r="F174" s="12">
        <v>0.47</v>
      </c>
      <c r="G174" s="12">
        <v>0.54</v>
      </c>
      <c r="H174" s="12">
        <v>-12.96</v>
      </c>
      <c r="I174" s="12">
        <v>455.4</v>
      </c>
      <c r="J174" s="12">
        <v>501.9</v>
      </c>
      <c r="K174" s="12">
        <v>-9.26</v>
      </c>
      <c r="L174" s="12">
        <v>29.12</v>
      </c>
      <c r="M174" s="61" t="s">
        <v>161</v>
      </c>
    </row>
    <row r="175" spans="1:13">
      <c r="A175" s="61" t="s">
        <v>738</v>
      </c>
      <c r="B175" s="61" t="s">
        <v>739</v>
      </c>
      <c r="C175" s="12">
        <v>0.06</v>
      </c>
      <c r="D175" s="12">
        <v>0.12</v>
      </c>
      <c r="E175" s="12">
        <v>-50</v>
      </c>
      <c r="F175" s="12">
        <v>0.06</v>
      </c>
      <c r="G175" s="12">
        <v>0.12</v>
      </c>
      <c r="H175" s="12">
        <v>-50</v>
      </c>
      <c r="I175" s="12">
        <v>509.75</v>
      </c>
      <c r="J175" s="12">
        <v>516.82000000000005</v>
      </c>
      <c r="K175" s="12">
        <v>-1.37</v>
      </c>
      <c r="L175" s="12">
        <v>30.72</v>
      </c>
      <c r="M175" s="61" t="s">
        <v>160</v>
      </c>
    </row>
    <row r="176" spans="1:13">
      <c r="A176" s="61" t="s">
        <v>597</v>
      </c>
      <c r="B176" s="61" t="s">
        <v>598</v>
      </c>
      <c r="C176" s="12">
        <v>0.91</v>
      </c>
      <c r="D176" s="12">
        <v>1.1399999999999999</v>
      </c>
      <c r="E176" s="12">
        <v>-20.18</v>
      </c>
      <c r="F176" s="12">
        <v>0.99</v>
      </c>
      <c r="G176" s="12">
        <v>1.1299999999999999</v>
      </c>
      <c r="H176" s="12">
        <v>-12.39</v>
      </c>
      <c r="I176" s="12">
        <v>4141</v>
      </c>
      <c r="J176" s="12">
        <v>4622</v>
      </c>
      <c r="K176" s="12">
        <v>-10.41</v>
      </c>
      <c r="L176" s="12">
        <v>50.1</v>
      </c>
      <c r="M176" s="61" t="s">
        <v>599</v>
      </c>
    </row>
    <row r="177" spans="1:13">
      <c r="A177" s="61" t="s">
        <v>740</v>
      </c>
      <c r="B177" s="61" t="s">
        <v>741</v>
      </c>
      <c r="C177" s="12">
        <v>0.33</v>
      </c>
      <c r="D177" s="12">
        <v>0.34</v>
      </c>
      <c r="E177" s="12">
        <v>-2.94</v>
      </c>
      <c r="F177" s="12">
        <v>0.14000000000000001</v>
      </c>
      <c r="G177" s="12">
        <v>0.33</v>
      </c>
      <c r="H177" s="12">
        <v>-57.58</v>
      </c>
      <c r="I177" s="12">
        <v>769.77</v>
      </c>
      <c r="J177" s="12">
        <v>795.05</v>
      </c>
      <c r="K177" s="12">
        <v>-3.18</v>
      </c>
      <c r="L177" s="12">
        <v>23.87</v>
      </c>
      <c r="M177" s="61" t="s">
        <v>158</v>
      </c>
    </row>
    <row r="178" spans="1:13">
      <c r="A178" s="61" t="s">
        <v>960</v>
      </c>
      <c r="B178" s="61" t="s">
        <v>961</v>
      </c>
      <c r="C178" s="12">
        <v>0.25</v>
      </c>
      <c r="D178" s="12">
        <v>0.33</v>
      </c>
      <c r="E178" s="12">
        <v>-24.24</v>
      </c>
      <c r="F178" s="12">
        <v>0.25</v>
      </c>
      <c r="G178" s="12">
        <v>0.32</v>
      </c>
      <c r="H178" s="12">
        <v>-21.88</v>
      </c>
      <c r="I178" s="12">
        <v>895.36</v>
      </c>
      <c r="J178" s="12">
        <v>1454.26</v>
      </c>
      <c r="K178" s="12">
        <v>-38.43</v>
      </c>
      <c r="L178" s="12">
        <v>35</v>
      </c>
      <c r="M178" s="61" t="s">
        <v>161</v>
      </c>
    </row>
    <row r="179" spans="1:13">
      <c r="A179" s="61" t="s">
        <v>742</v>
      </c>
      <c r="B179" s="61" t="s">
        <v>743</v>
      </c>
      <c r="C179" s="12">
        <v>0.88</v>
      </c>
      <c r="D179" s="12">
        <v>0.77</v>
      </c>
      <c r="E179" s="12">
        <v>14.29</v>
      </c>
      <c r="F179" s="12">
        <v>0.74</v>
      </c>
      <c r="G179" s="12">
        <v>0.76</v>
      </c>
      <c r="H179" s="12">
        <v>-2.63</v>
      </c>
      <c r="I179" s="12">
        <v>5503.3</v>
      </c>
      <c r="J179" s="12">
        <v>5530.8</v>
      </c>
      <c r="K179" s="12">
        <v>-0.5</v>
      </c>
      <c r="L179" s="12">
        <v>77.92</v>
      </c>
      <c r="M179" s="61" t="s">
        <v>250</v>
      </c>
    </row>
    <row r="180" spans="1:13">
      <c r="A180" s="61" t="s">
        <v>744</v>
      </c>
      <c r="B180" s="61" t="s">
        <v>745</v>
      </c>
      <c r="C180" s="12">
        <v>0.84</v>
      </c>
      <c r="D180" s="12">
        <v>2.29</v>
      </c>
      <c r="E180" s="12">
        <v>-63.32</v>
      </c>
      <c r="F180" s="12">
        <v>0.81</v>
      </c>
      <c r="G180" s="12">
        <v>2.2200000000000002</v>
      </c>
      <c r="H180" s="12">
        <v>-63.51</v>
      </c>
      <c r="I180" s="12">
        <v>65951</v>
      </c>
      <c r="J180" s="12">
        <v>124238</v>
      </c>
      <c r="K180" s="12">
        <v>-46.92</v>
      </c>
      <c r="L180" s="12">
        <v>69.069999999999993</v>
      </c>
      <c r="M180" s="61" t="s">
        <v>289</v>
      </c>
    </row>
    <row r="181" spans="1:13">
      <c r="A181" s="61" t="s">
        <v>223</v>
      </c>
      <c r="B181" s="61" t="s">
        <v>224</v>
      </c>
      <c r="C181" s="12">
        <v>0.63</v>
      </c>
      <c r="D181" s="12">
        <v>0.46</v>
      </c>
      <c r="E181" s="12">
        <v>36.96</v>
      </c>
      <c r="F181" s="12">
        <v>0.62</v>
      </c>
      <c r="G181" s="12">
        <v>0.46</v>
      </c>
      <c r="H181" s="12">
        <v>34.78</v>
      </c>
      <c r="I181" s="12">
        <v>1843.09</v>
      </c>
      <c r="J181" s="12">
        <v>1702.2</v>
      </c>
      <c r="K181" s="12">
        <v>8.2799999999999994</v>
      </c>
      <c r="L181" s="12">
        <v>25.95</v>
      </c>
      <c r="M181" s="61" t="s">
        <v>158</v>
      </c>
    </row>
    <row r="182" spans="1:13">
      <c r="A182" s="61" t="s">
        <v>234</v>
      </c>
      <c r="B182" s="61" t="s">
        <v>235</v>
      </c>
      <c r="C182" s="12">
        <v>0.28999999999999998</v>
      </c>
      <c r="D182" s="12">
        <v>0.51</v>
      </c>
      <c r="E182" s="12">
        <v>-43.14</v>
      </c>
      <c r="F182" s="12">
        <v>0.28999999999999998</v>
      </c>
      <c r="G182" s="12">
        <v>0.51</v>
      </c>
      <c r="H182" s="12">
        <v>-43.14</v>
      </c>
      <c r="I182" s="12">
        <v>474.89</v>
      </c>
      <c r="J182" s="12">
        <v>604.22</v>
      </c>
      <c r="K182" s="12">
        <v>-21.4</v>
      </c>
      <c r="L182" s="12">
        <v>38.81</v>
      </c>
      <c r="M182" s="61" t="s">
        <v>161</v>
      </c>
    </row>
    <row r="183" spans="1:13">
      <c r="A183" s="61" t="s">
        <v>505</v>
      </c>
      <c r="B183" s="61" t="s">
        <v>506</v>
      </c>
      <c r="C183" s="12">
        <v>0.52</v>
      </c>
      <c r="D183" s="12">
        <v>0.56000000000000005</v>
      </c>
      <c r="E183" s="12">
        <v>-7.14</v>
      </c>
      <c r="F183" s="12">
        <v>0.52</v>
      </c>
      <c r="G183" s="12">
        <v>0.54</v>
      </c>
      <c r="H183" s="12">
        <v>-3.7</v>
      </c>
      <c r="I183" s="12">
        <v>306.89</v>
      </c>
      <c r="J183" s="12">
        <v>310.31</v>
      </c>
      <c r="K183" s="12">
        <v>-1.1000000000000001</v>
      </c>
      <c r="L183" s="12">
        <v>26.24</v>
      </c>
      <c r="M183" s="61" t="s">
        <v>160</v>
      </c>
    </row>
    <row r="184" spans="1:13">
      <c r="A184" s="61" t="s">
        <v>189</v>
      </c>
      <c r="B184" s="61" t="s">
        <v>190</v>
      </c>
      <c r="C184" s="12">
        <v>0.72</v>
      </c>
      <c r="D184" s="12">
        <v>1.47</v>
      </c>
      <c r="E184" s="12">
        <v>-51.02</v>
      </c>
      <c r="F184" s="12">
        <v>-2.82</v>
      </c>
      <c r="G184" s="12">
        <v>-0.78</v>
      </c>
      <c r="H184" s="12">
        <v>-261.54000000000002</v>
      </c>
      <c r="I184" s="12">
        <v>7852</v>
      </c>
      <c r="J184" s="12">
        <v>9866</v>
      </c>
      <c r="K184" s="12">
        <v>-20.41</v>
      </c>
      <c r="L184" s="12">
        <v>75.040000000000006</v>
      </c>
      <c r="M184" s="61" t="s">
        <v>161</v>
      </c>
    </row>
    <row r="185" spans="1:13">
      <c r="A185" s="61" t="s">
        <v>746</v>
      </c>
      <c r="B185" s="61" t="s">
        <v>747</v>
      </c>
      <c r="C185" s="12">
        <v>0.32</v>
      </c>
      <c r="D185" s="12">
        <v>0.23</v>
      </c>
      <c r="E185" s="12">
        <v>39.130000000000003</v>
      </c>
      <c r="F185" s="12">
        <v>0.31</v>
      </c>
      <c r="G185" s="12">
        <v>7.0000000000000007E-2</v>
      </c>
      <c r="H185" s="12">
        <v>342.86</v>
      </c>
      <c r="I185" s="12">
        <v>834.8</v>
      </c>
      <c r="J185" s="12">
        <v>869.7</v>
      </c>
      <c r="K185" s="12">
        <v>-4.01</v>
      </c>
      <c r="L185" s="12">
        <v>25.4</v>
      </c>
      <c r="M185" s="61" t="s">
        <v>162</v>
      </c>
    </row>
    <row r="186" spans="1:13">
      <c r="A186" s="61" t="s">
        <v>507</v>
      </c>
      <c r="B186" s="61" t="s">
        <v>508</v>
      </c>
      <c r="C186" s="12">
        <v>-0.32</v>
      </c>
      <c r="D186" s="12">
        <v>-0.35</v>
      </c>
      <c r="E186" s="12">
        <v>8.57</v>
      </c>
      <c r="F186" s="12">
        <v>1.1499999999999999</v>
      </c>
      <c r="G186" s="12">
        <v>-0.37</v>
      </c>
      <c r="H186" s="12">
        <v>410.81</v>
      </c>
      <c r="I186" s="12">
        <v>1998</v>
      </c>
      <c r="J186" s="12">
        <v>1930</v>
      </c>
      <c r="K186" s="12">
        <v>3.52</v>
      </c>
      <c r="L186" s="12">
        <v>9.94</v>
      </c>
      <c r="M186" s="61" t="s">
        <v>160</v>
      </c>
    </row>
    <row r="187" spans="1:13">
      <c r="A187" s="61" t="s">
        <v>275</v>
      </c>
      <c r="B187" s="61" t="s">
        <v>276</v>
      </c>
      <c r="C187" s="12">
        <v>-0.57999999999999996</v>
      </c>
      <c r="D187" s="12">
        <v>-0.05</v>
      </c>
      <c r="E187" s="12">
        <v>-1060</v>
      </c>
      <c r="F187" s="12">
        <v>-0.57999999999999996</v>
      </c>
      <c r="G187" s="12">
        <v>-0.1</v>
      </c>
      <c r="H187" s="12">
        <v>-480</v>
      </c>
      <c r="I187" s="12">
        <v>547.77</v>
      </c>
      <c r="J187" s="12">
        <v>801.93</v>
      </c>
      <c r="K187" s="12">
        <v>-31.69</v>
      </c>
      <c r="L187" s="12">
        <v>13.35</v>
      </c>
      <c r="M187" s="61" t="s">
        <v>160</v>
      </c>
    </row>
    <row r="188" spans="1:13">
      <c r="A188" s="61" t="s">
        <v>884</v>
      </c>
      <c r="B188" s="61" t="s">
        <v>885</v>
      </c>
      <c r="C188" s="12">
        <v>0.87</v>
      </c>
      <c r="D188" s="12">
        <v>0.87</v>
      </c>
      <c r="E188" s="12">
        <v>0</v>
      </c>
      <c r="F188" s="12">
        <v>1.36</v>
      </c>
      <c r="G188" s="12">
        <v>0.85</v>
      </c>
      <c r="H188" s="12">
        <v>60</v>
      </c>
      <c r="I188" s="12">
        <v>3017</v>
      </c>
      <c r="J188" s="12">
        <v>3230</v>
      </c>
      <c r="K188" s="12">
        <v>-6.59</v>
      </c>
      <c r="L188" s="12">
        <v>46.15</v>
      </c>
      <c r="M188" s="61" t="s">
        <v>599</v>
      </c>
    </row>
    <row r="189" spans="1:13">
      <c r="A189" s="61" t="s">
        <v>748</v>
      </c>
      <c r="B189" s="61" t="s">
        <v>749</v>
      </c>
      <c r="C189" s="12">
        <v>0.74</v>
      </c>
      <c r="D189" s="12">
        <v>0.67</v>
      </c>
      <c r="E189" s="12">
        <v>10.45</v>
      </c>
      <c r="F189" s="12">
        <v>0.73</v>
      </c>
      <c r="G189" s="12">
        <v>0.62</v>
      </c>
      <c r="H189" s="12">
        <v>17.739999999999998</v>
      </c>
      <c r="I189" s="12">
        <v>1032</v>
      </c>
      <c r="J189" s="12">
        <v>1292</v>
      </c>
      <c r="K189" s="12">
        <v>-20.12</v>
      </c>
      <c r="L189" s="12">
        <v>47.96</v>
      </c>
      <c r="M189" s="61" t="s">
        <v>162</v>
      </c>
    </row>
    <row r="190" spans="1:13">
      <c r="A190" s="61" t="s">
        <v>600</v>
      </c>
      <c r="B190" s="61" t="s">
        <v>601</v>
      </c>
      <c r="C190" s="12">
        <v>0.37</v>
      </c>
      <c r="D190" s="12">
        <v>0.32</v>
      </c>
      <c r="E190" s="12">
        <v>15.63</v>
      </c>
      <c r="F190" s="12">
        <v>0.35</v>
      </c>
      <c r="G190" s="12">
        <v>0.28999999999999998</v>
      </c>
      <c r="H190" s="12">
        <v>20.69</v>
      </c>
      <c r="I190" s="12">
        <v>277.98</v>
      </c>
      <c r="J190" s="12">
        <v>260.98</v>
      </c>
      <c r="K190" s="12">
        <v>6.51</v>
      </c>
      <c r="L190" s="12">
        <v>28.06</v>
      </c>
      <c r="M190" s="61" t="s">
        <v>162</v>
      </c>
    </row>
    <row r="191" spans="1:13">
      <c r="A191" s="61" t="s">
        <v>750</v>
      </c>
      <c r="B191" s="61" t="s">
        <v>751</v>
      </c>
      <c r="C191" s="12">
        <v>2.16</v>
      </c>
      <c r="D191" s="12">
        <v>2.11</v>
      </c>
      <c r="E191" s="12">
        <v>2.37</v>
      </c>
      <c r="F191" s="12">
        <v>1.92</v>
      </c>
      <c r="G191" s="12">
        <v>2.13</v>
      </c>
      <c r="H191" s="12">
        <v>-9.86</v>
      </c>
      <c r="I191" s="12">
        <v>1090.4000000000001</v>
      </c>
      <c r="J191" s="12">
        <v>1157.6099999999999</v>
      </c>
      <c r="K191" s="12">
        <v>-5.81</v>
      </c>
      <c r="L191" s="12">
        <v>97.85</v>
      </c>
      <c r="M191" s="61" t="s">
        <v>161</v>
      </c>
    </row>
    <row r="192" spans="1:13">
      <c r="A192" s="61" t="s">
        <v>1052</v>
      </c>
      <c r="B192" s="61" t="s">
        <v>1053</v>
      </c>
      <c r="C192" s="12">
        <v>0.94</v>
      </c>
      <c r="D192" s="12">
        <v>0.88</v>
      </c>
      <c r="E192" s="12">
        <v>6.82</v>
      </c>
      <c r="F192" s="12">
        <v>0.93</v>
      </c>
      <c r="G192" s="12">
        <v>1.1200000000000001</v>
      </c>
      <c r="H192" s="12">
        <v>-16.96</v>
      </c>
      <c r="I192" s="12">
        <v>5292.55</v>
      </c>
      <c r="J192" s="12">
        <v>5773.57</v>
      </c>
      <c r="K192" s="12">
        <v>-8.33</v>
      </c>
      <c r="L192" s="12">
        <v>51.06</v>
      </c>
      <c r="M192" s="61" t="s">
        <v>161</v>
      </c>
    </row>
    <row r="193" spans="1:13">
      <c r="A193" s="61" t="s">
        <v>602</v>
      </c>
      <c r="B193" s="61" t="s">
        <v>603</v>
      </c>
      <c r="C193" s="12">
        <v>0.86</v>
      </c>
      <c r="D193" s="12">
        <v>0.75</v>
      </c>
      <c r="E193" s="12">
        <v>14.67</v>
      </c>
      <c r="F193" s="12">
        <v>0.84</v>
      </c>
      <c r="G193" s="12">
        <v>0.75</v>
      </c>
      <c r="H193" s="12">
        <v>12</v>
      </c>
      <c r="I193" s="12">
        <v>1103.8</v>
      </c>
      <c r="J193" s="12">
        <v>1178.0999999999999</v>
      </c>
      <c r="K193" s="12">
        <v>-6.31</v>
      </c>
      <c r="L193" s="12">
        <v>52.81</v>
      </c>
      <c r="M193" s="61" t="s">
        <v>289</v>
      </c>
    </row>
    <row r="194" spans="1:13">
      <c r="A194" s="61" t="s">
        <v>509</v>
      </c>
      <c r="B194" s="61" t="s">
        <v>510</v>
      </c>
      <c r="C194" s="12">
        <v>-0.21</v>
      </c>
      <c r="D194" s="12">
        <v>-0.63</v>
      </c>
      <c r="E194" s="12">
        <v>66.67</v>
      </c>
      <c r="F194" s="12">
        <v>0.69</v>
      </c>
      <c r="G194" s="12">
        <v>-3.89</v>
      </c>
      <c r="H194" s="12">
        <v>117.74</v>
      </c>
      <c r="I194" s="12">
        <v>27189</v>
      </c>
      <c r="J194" s="12">
        <v>41102</v>
      </c>
      <c r="K194" s="12">
        <v>-33.85</v>
      </c>
      <c r="L194" s="12">
        <v>7.45</v>
      </c>
      <c r="M194" s="61" t="s">
        <v>158</v>
      </c>
    </row>
    <row r="195" spans="1:13">
      <c r="A195" s="61" t="s">
        <v>344</v>
      </c>
      <c r="B195" s="61" t="s">
        <v>345</v>
      </c>
      <c r="C195" s="12">
        <v>0.87</v>
      </c>
      <c r="D195" s="12">
        <v>0.88</v>
      </c>
      <c r="E195" s="12">
        <v>-1.1399999999999999</v>
      </c>
      <c r="F195" s="12">
        <v>0.87</v>
      </c>
      <c r="G195" s="12">
        <v>0.79</v>
      </c>
      <c r="H195" s="12">
        <v>10.130000000000001</v>
      </c>
      <c r="I195" s="12">
        <v>995.95</v>
      </c>
      <c r="J195" s="12">
        <v>947.9</v>
      </c>
      <c r="K195" s="12">
        <v>5.07</v>
      </c>
      <c r="L195" s="12">
        <v>29.71</v>
      </c>
      <c r="M195" s="61" t="s">
        <v>250</v>
      </c>
    </row>
    <row r="196" spans="1:13">
      <c r="A196" s="61" t="s">
        <v>604</v>
      </c>
      <c r="B196" s="61" t="s">
        <v>605</v>
      </c>
      <c r="C196" s="12">
        <v>0.7</v>
      </c>
      <c r="D196" s="12">
        <v>1.8</v>
      </c>
      <c r="E196" s="12">
        <v>-61.11</v>
      </c>
      <c r="F196" s="12">
        <v>0.66</v>
      </c>
      <c r="G196" s="12">
        <v>0.17</v>
      </c>
      <c r="H196" s="12">
        <v>288.24</v>
      </c>
      <c r="I196" s="12">
        <v>1617.2</v>
      </c>
      <c r="J196" s="12">
        <v>1966.7</v>
      </c>
      <c r="K196" s="12">
        <v>-17.77</v>
      </c>
      <c r="L196" s="12">
        <v>43.48</v>
      </c>
      <c r="M196" s="61" t="s">
        <v>158</v>
      </c>
    </row>
    <row r="197" spans="1:13">
      <c r="A197" s="61" t="s">
        <v>606</v>
      </c>
      <c r="B197" s="61" t="s">
        <v>607</v>
      </c>
      <c r="C197" s="12">
        <v>0.92</v>
      </c>
      <c r="D197" s="12">
        <v>0.52</v>
      </c>
      <c r="E197" s="12">
        <v>76.92</v>
      </c>
      <c r="F197" s="12">
        <v>0.91</v>
      </c>
      <c r="G197" s="12">
        <v>0.52</v>
      </c>
      <c r="H197" s="12">
        <v>75</v>
      </c>
      <c r="I197" s="12">
        <v>3810</v>
      </c>
      <c r="J197" s="12">
        <v>3586</v>
      </c>
      <c r="K197" s="12">
        <v>6.25</v>
      </c>
      <c r="L197" s="12">
        <v>55.14</v>
      </c>
      <c r="M197" s="61" t="s">
        <v>599</v>
      </c>
    </row>
    <row r="198" spans="1:13">
      <c r="A198" s="61" t="s">
        <v>752</v>
      </c>
      <c r="B198" s="61" t="s">
        <v>753</v>
      </c>
      <c r="C198" s="12">
        <v>1.3</v>
      </c>
      <c r="D198" s="12">
        <v>1.72</v>
      </c>
      <c r="E198" s="12">
        <v>-24.42</v>
      </c>
      <c r="F198" s="12">
        <v>1.29</v>
      </c>
      <c r="G198" s="12">
        <v>1.71</v>
      </c>
      <c r="H198" s="12">
        <v>-24.56</v>
      </c>
      <c r="I198" s="12">
        <v>1090.99</v>
      </c>
      <c r="J198" s="12">
        <v>1563.15</v>
      </c>
      <c r="K198" s="12">
        <v>-30.21</v>
      </c>
      <c r="L198" s="12">
        <v>101.25</v>
      </c>
      <c r="M198" s="61" t="s">
        <v>160</v>
      </c>
    </row>
    <row r="199" spans="1:13">
      <c r="A199" s="61" t="s">
        <v>346</v>
      </c>
      <c r="B199" s="61" t="s">
        <v>347</v>
      </c>
      <c r="C199" s="12">
        <v>1.43</v>
      </c>
      <c r="D199" s="12">
        <v>2.4700000000000002</v>
      </c>
      <c r="E199" s="12">
        <v>-42.11</v>
      </c>
      <c r="F199" s="12">
        <v>1.38</v>
      </c>
      <c r="G199" s="12">
        <v>2.25</v>
      </c>
      <c r="H199" s="12">
        <v>-38.67</v>
      </c>
      <c r="I199" s="12">
        <v>3684</v>
      </c>
      <c r="J199" s="12">
        <v>5441</v>
      </c>
      <c r="K199" s="12">
        <v>-32.29</v>
      </c>
      <c r="L199" s="12">
        <v>68.319999999999993</v>
      </c>
      <c r="M199" s="61" t="s">
        <v>163</v>
      </c>
    </row>
    <row r="200" spans="1:13">
      <c r="A200" s="61" t="s">
        <v>962</v>
      </c>
      <c r="B200" s="61" t="s">
        <v>963</v>
      </c>
      <c r="C200" s="12">
        <v>0.1</v>
      </c>
      <c r="D200" s="12">
        <v>0.15</v>
      </c>
      <c r="E200" s="12">
        <v>-33.33</v>
      </c>
      <c r="F200" s="12">
        <v>0.09</v>
      </c>
      <c r="G200" s="12">
        <v>0.17</v>
      </c>
      <c r="H200" s="12">
        <v>-47.06</v>
      </c>
      <c r="I200" s="12">
        <v>532.14</v>
      </c>
      <c r="J200" s="12">
        <v>562.54999999999995</v>
      </c>
      <c r="K200" s="12">
        <v>-5.41</v>
      </c>
      <c r="L200" s="12">
        <v>7.5</v>
      </c>
      <c r="M200" s="61" t="s">
        <v>470</v>
      </c>
    </row>
    <row r="201" spans="1:13">
      <c r="A201" s="61" t="s">
        <v>1136</v>
      </c>
      <c r="B201" s="61" t="s">
        <v>1137</v>
      </c>
      <c r="C201" s="12">
        <v>0.23</v>
      </c>
      <c r="D201" s="12">
        <v>0.35</v>
      </c>
      <c r="E201" s="12">
        <v>-34.29</v>
      </c>
      <c r="F201" s="12">
        <v>0.23</v>
      </c>
      <c r="G201" s="12">
        <v>0.34</v>
      </c>
      <c r="H201" s="12">
        <v>-32.35</v>
      </c>
      <c r="I201" s="12">
        <v>1738.5</v>
      </c>
      <c r="J201" s="12">
        <v>1804.42</v>
      </c>
      <c r="K201" s="12">
        <v>-3.65</v>
      </c>
      <c r="L201" s="12">
        <v>26.79</v>
      </c>
      <c r="M201" s="61" t="s">
        <v>158</v>
      </c>
    </row>
    <row r="202" spans="1:13">
      <c r="A202" s="61" t="s">
        <v>277</v>
      </c>
      <c r="B202" s="61" t="s">
        <v>278</v>
      </c>
      <c r="C202" s="12">
        <v>0.47</v>
      </c>
      <c r="D202" s="12">
        <v>0.21</v>
      </c>
      <c r="E202" s="12">
        <v>123.81</v>
      </c>
      <c r="F202" s="12">
        <v>0.3</v>
      </c>
      <c r="G202" s="12">
        <v>-10.029999999999999</v>
      </c>
      <c r="H202" s="12">
        <v>102.99</v>
      </c>
      <c r="I202" s="12">
        <v>1412.59</v>
      </c>
      <c r="J202" s="12">
        <v>1717.99</v>
      </c>
      <c r="K202" s="12">
        <v>-17.78</v>
      </c>
      <c r="L202" s="12">
        <v>11.74</v>
      </c>
      <c r="M202" s="61" t="s">
        <v>158</v>
      </c>
    </row>
    <row r="203" spans="1:13">
      <c r="A203" s="61" t="s">
        <v>1138</v>
      </c>
      <c r="B203" s="61" t="s">
        <v>1139</v>
      </c>
      <c r="C203" s="12">
        <v>0.33</v>
      </c>
      <c r="D203" s="12">
        <v>0.32</v>
      </c>
      <c r="E203" s="12">
        <v>3.13</v>
      </c>
      <c r="F203" s="12">
        <v>0.33</v>
      </c>
      <c r="G203" s="12">
        <v>0.32</v>
      </c>
      <c r="H203" s="12">
        <v>3.13</v>
      </c>
      <c r="I203" s="12">
        <v>3245</v>
      </c>
      <c r="J203" s="12">
        <v>3499</v>
      </c>
      <c r="K203" s="12">
        <v>-7.26</v>
      </c>
      <c r="L203" s="12">
        <v>21.45</v>
      </c>
      <c r="M203" s="61" t="s">
        <v>158</v>
      </c>
    </row>
    <row r="204" spans="1:13">
      <c r="A204" s="61" t="s">
        <v>754</v>
      </c>
      <c r="B204" s="61" t="s">
        <v>755</v>
      </c>
      <c r="C204" s="12">
        <v>1.61</v>
      </c>
      <c r="D204" s="12">
        <v>1.52</v>
      </c>
      <c r="E204" s="12">
        <v>5.92</v>
      </c>
      <c r="F204" s="12">
        <v>1.61</v>
      </c>
      <c r="G204" s="12">
        <v>1.6</v>
      </c>
      <c r="H204" s="12">
        <v>0.63</v>
      </c>
      <c r="I204" s="12">
        <v>8100</v>
      </c>
      <c r="J204" s="12">
        <v>7303</v>
      </c>
      <c r="K204" s="12">
        <v>10.91</v>
      </c>
      <c r="L204" s="12">
        <v>64.47</v>
      </c>
      <c r="M204" s="61" t="s">
        <v>161</v>
      </c>
    </row>
    <row r="205" spans="1:13">
      <c r="A205" s="61" t="s">
        <v>279</v>
      </c>
      <c r="B205" s="61" t="s">
        <v>280</v>
      </c>
      <c r="C205" s="12">
        <v>0.27</v>
      </c>
      <c r="D205" s="12">
        <v>0.56999999999999995</v>
      </c>
      <c r="E205" s="12">
        <v>-52.63</v>
      </c>
      <c r="F205" s="12">
        <v>0.26</v>
      </c>
      <c r="G205" s="12">
        <v>0.54</v>
      </c>
      <c r="H205" s="12">
        <v>-51.85</v>
      </c>
      <c r="I205" s="12">
        <v>39048</v>
      </c>
      <c r="J205" s="12">
        <v>46266</v>
      </c>
      <c r="K205" s="12">
        <v>-15.6</v>
      </c>
      <c r="L205" s="12">
        <v>16.71</v>
      </c>
      <c r="M205" s="61" t="s">
        <v>161</v>
      </c>
    </row>
    <row r="206" spans="1:13">
      <c r="A206" s="61" t="s">
        <v>191</v>
      </c>
      <c r="B206" s="61" t="s">
        <v>192</v>
      </c>
      <c r="C206" s="12">
        <v>1.31</v>
      </c>
      <c r="D206" s="12">
        <v>0.51</v>
      </c>
      <c r="E206" s="12">
        <v>156.86000000000001</v>
      </c>
      <c r="F206" s="12">
        <v>1.07</v>
      </c>
      <c r="G206" s="12">
        <v>0.53</v>
      </c>
      <c r="H206" s="12">
        <v>101.89</v>
      </c>
      <c r="I206" s="12">
        <v>3645.7</v>
      </c>
      <c r="J206" s="12">
        <v>3471.1</v>
      </c>
      <c r="K206" s="12">
        <v>5.03</v>
      </c>
      <c r="L206" s="12">
        <v>63.57</v>
      </c>
      <c r="M206" s="61" t="s">
        <v>159</v>
      </c>
    </row>
    <row r="207" spans="1:13">
      <c r="A207" s="61" t="s">
        <v>281</v>
      </c>
      <c r="B207" s="61" t="s">
        <v>282</v>
      </c>
      <c r="C207" s="12">
        <v>0.65</v>
      </c>
      <c r="D207" s="12">
        <v>0.81</v>
      </c>
      <c r="E207" s="12">
        <v>-19.75</v>
      </c>
      <c r="F207" s="12">
        <v>0.65</v>
      </c>
      <c r="G207" s="12">
        <v>0.81</v>
      </c>
      <c r="H207" s="12">
        <v>-19.75</v>
      </c>
      <c r="I207" s="12">
        <v>2535.0500000000002</v>
      </c>
      <c r="J207" s="12">
        <v>2873.49</v>
      </c>
      <c r="K207" s="12">
        <v>-11.78</v>
      </c>
      <c r="L207" s="12">
        <v>37.6</v>
      </c>
      <c r="M207" s="61" t="s">
        <v>158</v>
      </c>
    </row>
    <row r="208" spans="1:13">
      <c r="A208" s="61" t="s">
        <v>756</v>
      </c>
      <c r="B208" s="61" t="s">
        <v>757</v>
      </c>
      <c r="C208" s="12">
        <v>-0.11</v>
      </c>
      <c r="D208" s="12">
        <v>-0.25</v>
      </c>
      <c r="E208" s="12">
        <v>56</v>
      </c>
      <c r="F208" s="12">
        <v>-0.11</v>
      </c>
      <c r="G208" s="12">
        <v>-0.25</v>
      </c>
      <c r="H208" s="12">
        <v>56</v>
      </c>
      <c r="I208" s="12">
        <v>2516</v>
      </c>
      <c r="J208" s="12">
        <v>2409</v>
      </c>
      <c r="K208" s="12">
        <v>4.4400000000000004</v>
      </c>
      <c r="L208" s="12">
        <v>12.44</v>
      </c>
      <c r="M208" s="61" t="s">
        <v>160</v>
      </c>
    </row>
    <row r="209" spans="1:13">
      <c r="A209" s="61" t="s">
        <v>422</v>
      </c>
      <c r="B209" s="61" t="s">
        <v>423</v>
      </c>
      <c r="C209" s="12">
        <v>0.72</v>
      </c>
      <c r="D209" s="12">
        <v>0.79</v>
      </c>
      <c r="E209" s="12">
        <v>-8.86</v>
      </c>
      <c r="F209" s="12">
        <v>0.68</v>
      </c>
      <c r="G209" s="12">
        <v>0.25</v>
      </c>
      <c r="H209" s="12">
        <v>172</v>
      </c>
      <c r="I209" s="12">
        <v>1228.51</v>
      </c>
      <c r="J209" s="12">
        <v>1171.1300000000001</v>
      </c>
      <c r="K209" s="12">
        <v>4.9000000000000004</v>
      </c>
      <c r="L209" s="12">
        <v>56.95</v>
      </c>
      <c r="M209" s="61" t="s">
        <v>250</v>
      </c>
    </row>
    <row r="210" spans="1:13">
      <c r="A210" s="61" t="s">
        <v>348</v>
      </c>
      <c r="B210" s="61" t="s">
        <v>349</v>
      </c>
      <c r="C210" s="12">
        <v>0.66</v>
      </c>
      <c r="D210" s="12">
        <v>0.48</v>
      </c>
      <c r="E210" s="12">
        <v>37.5</v>
      </c>
      <c r="F210" s="12">
        <v>0.61</v>
      </c>
      <c r="G210" s="12">
        <v>0.45</v>
      </c>
      <c r="H210" s="12">
        <v>35.56</v>
      </c>
      <c r="I210" s="12">
        <v>1647.15</v>
      </c>
      <c r="J210" s="12">
        <v>1278.1300000000001</v>
      </c>
      <c r="K210" s="12">
        <v>28.87</v>
      </c>
      <c r="L210" s="12">
        <v>46.48</v>
      </c>
      <c r="M210" s="61" t="s">
        <v>250</v>
      </c>
    </row>
    <row r="211" spans="1:13">
      <c r="A211" s="61" t="s">
        <v>242</v>
      </c>
      <c r="B211" s="61" t="s">
        <v>243</v>
      </c>
      <c r="C211" s="12">
        <v>5.27</v>
      </c>
      <c r="D211" s="12">
        <v>4.8</v>
      </c>
      <c r="E211" s="12">
        <v>9.7899999999999991</v>
      </c>
      <c r="F211" s="12">
        <v>4.93</v>
      </c>
      <c r="G211" s="12">
        <v>4.58</v>
      </c>
      <c r="H211" s="12">
        <v>7.64</v>
      </c>
      <c r="I211" s="12">
        <v>15189</v>
      </c>
      <c r="J211" s="12">
        <v>17643</v>
      </c>
      <c r="K211" s="12">
        <v>-13.91</v>
      </c>
      <c r="L211" s="12">
        <v>183.58</v>
      </c>
      <c r="M211" s="61" t="s">
        <v>160</v>
      </c>
    </row>
    <row r="212" spans="1:13">
      <c r="A212" s="61" t="s">
        <v>511</v>
      </c>
      <c r="B212" s="61" t="s">
        <v>512</v>
      </c>
      <c r="C212" s="12">
        <v>1.1599999999999999</v>
      </c>
      <c r="D212" s="12">
        <v>1.45</v>
      </c>
      <c r="E212" s="12">
        <v>-20</v>
      </c>
      <c r="F212" s="12">
        <v>1.1499999999999999</v>
      </c>
      <c r="G212" s="12">
        <v>1.43</v>
      </c>
      <c r="H212" s="12">
        <v>-19.579999999999998</v>
      </c>
      <c r="I212" s="12">
        <v>1699.7</v>
      </c>
      <c r="J212" s="12">
        <v>1849.3</v>
      </c>
      <c r="K212" s="12">
        <v>-8.09</v>
      </c>
      <c r="L212" s="12">
        <v>53.79</v>
      </c>
      <c r="M212" s="61" t="s">
        <v>161</v>
      </c>
    </row>
    <row r="213" spans="1:13">
      <c r="A213" s="61" t="s">
        <v>758</v>
      </c>
      <c r="B213" s="61" t="s">
        <v>759</v>
      </c>
      <c r="C213" s="12">
        <v>-0.52</v>
      </c>
      <c r="D213" s="12">
        <v>0.66</v>
      </c>
      <c r="E213" s="12">
        <v>-178.79</v>
      </c>
      <c r="F213" s="12">
        <v>-0.92</v>
      </c>
      <c r="G213" s="12">
        <v>0.31</v>
      </c>
      <c r="H213" s="12">
        <v>-396.77</v>
      </c>
      <c r="I213" s="12">
        <v>3943</v>
      </c>
      <c r="J213" s="12">
        <v>5239</v>
      </c>
      <c r="K213" s="12">
        <v>-24.74</v>
      </c>
      <c r="L213" s="12">
        <v>17.09</v>
      </c>
      <c r="M213" s="61" t="s">
        <v>158</v>
      </c>
    </row>
    <row r="214" spans="1:13">
      <c r="A214" s="61" t="s">
        <v>283</v>
      </c>
      <c r="B214" s="61" t="s">
        <v>284</v>
      </c>
      <c r="C214" s="12">
        <v>4.7</v>
      </c>
      <c r="D214" s="12">
        <v>3.97</v>
      </c>
      <c r="E214" s="12">
        <v>18.39</v>
      </c>
      <c r="F214" s="12">
        <v>4.66</v>
      </c>
      <c r="G214" s="12">
        <v>3.92</v>
      </c>
      <c r="H214" s="12">
        <v>18.88</v>
      </c>
      <c r="I214" s="12">
        <v>5522.9</v>
      </c>
      <c r="J214" s="12">
        <v>5367.21</v>
      </c>
      <c r="K214" s="12">
        <v>2.9</v>
      </c>
      <c r="L214" s="12">
        <v>498.53</v>
      </c>
      <c r="M214" s="61" t="s">
        <v>162</v>
      </c>
    </row>
    <row r="215" spans="1:13">
      <c r="A215" s="61" t="s">
        <v>285</v>
      </c>
      <c r="B215" s="61" t="s">
        <v>286</v>
      </c>
      <c r="C215" s="12">
        <v>1.23</v>
      </c>
      <c r="D215" s="12">
        <v>1.49</v>
      </c>
      <c r="E215" s="12">
        <v>-17.45</v>
      </c>
      <c r="F215" s="12">
        <v>1.21</v>
      </c>
      <c r="G215" s="12">
        <v>1.42</v>
      </c>
      <c r="H215" s="12">
        <v>-14.79</v>
      </c>
      <c r="I215" s="12">
        <v>1533.26</v>
      </c>
      <c r="J215" s="12">
        <v>1756.86</v>
      </c>
      <c r="K215" s="12">
        <v>-12.73</v>
      </c>
      <c r="L215" s="12">
        <v>89.74</v>
      </c>
      <c r="M215" s="61" t="s">
        <v>161</v>
      </c>
    </row>
    <row r="216" spans="1:13">
      <c r="A216" s="61" t="s">
        <v>1180</v>
      </c>
      <c r="B216" s="61" t="s">
        <v>1181</v>
      </c>
      <c r="C216" s="12">
        <v>-0.39</v>
      </c>
      <c r="D216" s="12">
        <v>-0.39</v>
      </c>
      <c r="E216" s="12">
        <v>0</v>
      </c>
      <c r="F216" s="12">
        <v>-0.39</v>
      </c>
      <c r="G216" s="12">
        <v>-0.39</v>
      </c>
      <c r="H216" s="12">
        <v>0</v>
      </c>
      <c r="I216" s="12">
        <v>275.5</v>
      </c>
      <c r="J216" s="12">
        <v>271.91000000000003</v>
      </c>
      <c r="K216" s="12">
        <v>1.32</v>
      </c>
      <c r="L216" s="12">
        <v>18.57</v>
      </c>
      <c r="M216" s="61" t="s">
        <v>158</v>
      </c>
    </row>
    <row r="217" spans="1:13">
      <c r="A217" s="61" t="s">
        <v>287</v>
      </c>
      <c r="B217" s="61" t="s">
        <v>288</v>
      </c>
      <c r="C217" s="12">
        <v>0.31</v>
      </c>
      <c r="D217" s="12">
        <v>0.74</v>
      </c>
      <c r="E217" s="12">
        <v>-58.11</v>
      </c>
      <c r="F217" s="12">
        <v>0.28999999999999998</v>
      </c>
      <c r="G217" s="12">
        <v>0.68</v>
      </c>
      <c r="H217" s="12">
        <v>-57.35</v>
      </c>
      <c r="I217" s="12">
        <v>3494</v>
      </c>
      <c r="J217" s="12">
        <v>4487</v>
      </c>
      <c r="K217" s="12">
        <v>-22.13</v>
      </c>
      <c r="L217" s="12">
        <v>27.31</v>
      </c>
      <c r="M217" s="61" t="s">
        <v>289</v>
      </c>
    </row>
    <row r="218" spans="1:13">
      <c r="A218" s="61" t="s">
        <v>290</v>
      </c>
      <c r="B218" s="61" t="s">
        <v>291</v>
      </c>
      <c r="C218" s="12">
        <v>0.41</v>
      </c>
      <c r="D218" s="12">
        <v>0.98</v>
      </c>
      <c r="E218" s="12">
        <v>-58.16</v>
      </c>
      <c r="F218" s="12">
        <v>0.08</v>
      </c>
      <c r="G218" s="12">
        <v>0.95</v>
      </c>
      <c r="H218" s="12">
        <v>-91.58</v>
      </c>
      <c r="I218" s="12">
        <v>1277.6099999999999</v>
      </c>
      <c r="J218" s="12">
        <v>1679.41</v>
      </c>
      <c r="K218" s="12">
        <v>-23.93</v>
      </c>
      <c r="L218" s="12">
        <v>22.89</v>
      </c>
      <c r="M218" s="61" t="s">
        <v>158</v>
      </c>
    </row>
    <row r="219" spans="1:13">
      <c r="A219" s="61" t="s">
        <v>1140</v>
      </c>
      <c r="B219" s="61" t="s">
        <v>1141</v>
      </c>
      <c r="C219" s="12">
        <v>-0.45</v>
      </c>
      <c r="D219" s="12">
        <v>0.68</v>
      </c>
      <c r="E219" s="12">
        <v>-166.18</v>
      </c>
      <c r="F219" s="12">
        <v>-1.05</v>
      </c>
      <c r="G219" s="12">
        <v>0.54</v>
      </c>
      <c r="H219" s="12">
        <v>-294.44</v>
      </c>
      <c r="I219" s="12">
        <v>667.67</v>
      </c>
      <c r="J219" s="12">
        <v>1067.26</v>
      </c>
      <c r="K219" s="12">
        <v>-37.44</v>
      </c>
      <c r="L219" s="12">
        <v>33.979999999999997</v>
      </c>
      <c r="M219" s="61" t="s">
        <v>158</v>
      </c>
    </row>
    <row r="220" spans="1:13">
      <c r="A220" s="61" t="s">
        <v>1106</v>
      </c>
      <c r="B220" s="61" t="s">
        <v>1107</v>
      </c>
      <c r="C220" s="12">
        <v>1.03</v>
      </c>
      <c r="D220" s="12">
        <v>1.01</v>
      </c>
      <c r="E220" s="12">
        <v>1.98</v>
      </c>
      <c r="F220" s="12">
        <v>-0.64</v>
      </c>
      <c r="G220" s="12">
        <v>0.9</v>
      </c>
      <c r="H220" s="12">
        <v>-171.11</v>
      </c>
      <c r="I220" s="12">
        <v>1294.0999999999999</v>
      </c>
      <c r="J220" s="12">
        <v>1433.2</v>
      </c>
      <c r="K220" s="12">
        <v>-9.7100000000000009</v>
      </c>
      <c r="L220" s="12">
        <v>37.700000000000003</v>
      </c>
      <c r="M220" s="61" t="s">
        <v>162</v>
      </c>
    </row>
    <row r="221" spans="1:13">
      <c r="A221" s="61" t="s">
        <v>760</v>
      </c>
      <c r="B221" s="61" t="s">
        <v>761</v>
      </c>
      <c r="C221" s="12">
        <v>0.09</v>
      </c>
      <c r="D221" s="12">
        <v>1.74</v>
      </c>
      <c r="E221" s="12">
        <v>-94.83</v>
      </c>
      <c r="F221" s="12">
        <v>-0.06</v>
      </c>
      <c r="G221" s="12">
        <v>1.73</v>
      </c>
      <c r="H221" s="12">
        <v>-103.47</v>
      </c>
      <c r="I221" s="12">
        <v>7730</v>
      </c>
      <c r="J221" s="12">
        <v>7478</v>
      </c>
      <c r="K221" s="12">
        <v>3.37</v>
      </c>
      <c r="L221" s="12">
        <v>27.44</v>
      </c>
      <c r="M221" s="61" t="s">
        <v>160</v>
      </c>
    </row>
    <row r="222" spans="1:13">
      <c r="A222" s="61" t="s">
        <v>292</v>
      </c>
      <c r="B222" s="61" t="s">
        <v>293</v>
      </c>
      <c r="C222" s="12">
        <v>0.31</v>
      </c>
      <c r="D222" s="12">
        <v>0.27</v>
      </c>
      <c r="E222" s="12">
        <v>14.81</v>
      </c>
      <c r="F222" s="12">
        <v>0.26</v>
      </c>
      <c r="G222" s="12">
        <v>0.25</v>
      </c>
      <c r="H222" s="12">
        <v>4</v>
      </c>
      <c r="I222" s="12">
        <v>792.2</v>
      </c>
      <c r="J222" s="12">
        <v>784.29</v>
      </c>
      <c r="K222" s="12">
        <v>1.01</v>
      </c>
      <c r="L222" s="12">
        <v>27.53</v>
      </c>
      <c r="M222" s="61" t="s">
        <v>158</v>
      </c>
    </row>
    <row r="223" spans="1:13">
      <c r="A223" s="61" t="s">
        <v>964</v>
      </c>
      <c r="B223" s="61" t="s">
        <v>965</v>
      </c>
      <c r="C223" s="12">
        <v>0.25</v>
      </c>
      <c r="D223" s="12">
        <v>0.16</v>
      </c>
      <c r="E223" s="12">
        <v>56.25</v>
      </c>
      <c r="F223" s="12">
        <v>0.23</v>
      </c>
      <c r="G223" s="12">
        <v>0.16</v>
      </c>
      <c r="H223" s="12">
        <v>43.75</v>
      </c>
      <c r="I223" s="12">
        <v>298.60000000000002</v>
      </c>
      <c r="J223" s="12">
        <v>280.74</v>
      </c>
      <c r="K223" s="12">
        <v>6.36</v>
      </c>
      <c r="L223" s="12">
        <v>29.01</v>
      </c>
      <c r="M223" s="61" t="s">
        <v>160</v>
      </c>
    </row>
    <row r="224" spans="1:13">
      <c r="A224" s="61" t="s">
        <v>966</v>
      </c>
      <c r="B224" s="61" t="s">
        <v>967</v>
      </c>
      <c r="C224" s="12">
        <v>0.43</v>
      </c>
      <c r="D224" s="12">
        <v>0.37</v>
      </c>
      <c r="E224" s="12">
        <v>16.22</v>
      </c>
      <c r="F224" s="12">
        <v>0.42</v>
      </c>
      <c r="G224" s="12">
        <v>0.37</v>
      </c>
      <c r="H224" s="12">
        <v>13.51</v>
      </c>
      <c r="I224" s="12">
        <v>141.69</v>
      </c>
      <c r="J224" s="12">
        <v>129.19</v>
      </c>
      <c r="K224" s="12">
        <v>9.68</v>
      </c>
      <c r="L224" s="12">
        <v>42.46</v>
      </c>
      <c r="M224" s="61" t="s">
        <v>160</v>
      </c>
    </row>
    <row r="225" spans="1:13">
      <c r="A225" s="61" t="s">
        <v>1142</v>
      </c>
      <c r="B225" s="61" t="s">
        <v>1143</v>
      </c>
      <c r="C225" s="12">
        <v>0.71</v>
      </c>
      <c r="D225" s="12">
        <v>0.73</v>
      </c>
      <c r="E225" s="12">
        <v>-2.74</v>
      </c>
      <c r="F225" s="12">
        <v>0.67</v>
      </c>
      <c r="G225" s="12">
        <v>0.72</v>
      </c>
      <c r="H225" s="12">
        <v>-6.94</v>
      </c>
      <c r="I225" s="12">
        <v>2467.92</v>
      </c>
      <c r="J225" s="12">
        <v>2583.21</v>
      </c>
      <c r="K225" s="12">
        <v>-4.46</v>
      </c>
      <c r="L225" s="12">
        <v>39.78</v>
      </c>
      <c r="M225" s="61" t="s">
        <v>159</v>
      </c>
    </row>
    <row r="226" spans="1:13">
      <c r="A226" s="61" t="s">
        <v>513</v>
      </c>
      <c r="B226" s="61" t="s">
        <v>514</v>
      </c>
      <c r="C226" s="12">
        <v>0.43</v>
      </c>
      <c r="D226" s="12">
        <v>0.28999999999999998</v>
      </c>
      <c r="E226" s="12">
        <v>48.28</v>
      </c>
      <c r="F226" s="12">
        <v>0.31</v>
      </c>
      <c r="G226" s="12">
        <v>0.18</v>
      </c>
      <c r="H226" s="12">
        <v>72.22</v>
      </c>
      <c r="I226" s="12">
        <v>1171.18</v>
      </c>
      <c r="J226" s="12">
        <v>1105.44</v>
      </c>
      <c r="K226" s="12">
        <v>5.95</v>
      </c>
      <c r="L226" s="12">
        <v>39.049999999999997</v>
      </c>
      <c r="M226" s="61" t="s">
        <v>159</v>
      </c>
    </row>
    <row r="227" spans="1:13">
      <c r="A227" s="61" t="s">
        <v>762</v>
      </c>
      <c r="B227" s="61" t="s">
        <v>763</v>
      </c>
      <c r="C227" s="12">
        <v>0.31</v>
      </c>
      <c r="D227" s="12">
        <v>2.81</v>
      </c>
      <c r="E227" s="12">
        <v>-88.97</v>
      </c>
      <c r="F227" s="12">
        <v>0.31</v>
      </c>
      <c r="G227" s="12">
        <v>2.76</v>
      </c>
      <c r="H227" s="12">
        <v>-88.77</v>
      </c>
      <c r="I227" s="12">
        <v>6751</v>
      </c>
      <c r="J227" s="12">
        <v>11711</v>
      </c>
      <c r="K227" s="12">
        <v>-42.35</v>
      </c>
      <c r="L227" s="12">
        <v>53.7</v>
      </c>
      <c r="M227" s="61" t="s">
        <v>289</v>
      </c>
    </row>
    <row r="228" spans="1:13">
      <c r="A228" s="61" t="s">
        <v>1108</v>
      </c>
      <c r="B228" s="61" t="s">
        <v>1109</v>
      </c>
      <c r="C228" s="12">
        <v>0.8</v>
      </c>
      <c r="D228" s="12">
        <v>0.83</v>
      </c>
      <c r="E228" s="12">
        <v>-3.61</v>
      </c>
      <c r="F228" s="12">
        <v>0.67</v>
      </c>
      <c r="G228" s="12">
        <v>0.8</v>
      </c>
      <c r="H228" s="12">
        <v>-16.25</v>
      </c>
      <c r="I228" s="12">
        <v>27451</v>
      </c>
      <c r="J228" s="12">
        <v>28032</v>
      </c>
      <c r="K228" s="12">
        <v>-2.0699999999999998</v>
      </c>
      <c r="L228" s="12">
        <v>47.44</v>
      </c>
      <c r="M228" s="61" t="s">
        <v>162</v>
      </c>
    </row>
    <row r="229" spans="1:13">
      <c r="A229" s="61" t="s">
        <v>1110</v>
      </c>
      <c r="B229" s="61" t="s">
        <v>1111</v>
      </c>
      <c r="C229" s="12">
        <v>0.64</v>
      </c>
      <c r="D229" s="12">
        <v>0.72</v>
      </c>
      <c r="E229" s="12">
        <v>-11.11</v>
      </c>
      <c r="F229" s="12">
        <v>0.66</v>
      </c>
      <c r="G229" s="12">
        <v>0.71</v>
      </c>
      <c r="H229" s="12">
        <v>-7.04</v>
      </c>
      <c r="I229" s="12">
        <v>19071</v>
      </c>
      <c r="J229" s="12">
        <v>20990</v>
      </c>
      <c r="K229" s="12">
        <v>-9.14</v>
      </c>
      <c r="L229" s="12">
        <v>26.83</v>
      </c>
      <c r="M229" s="61" t="s">
        <v>158</v>
      </c>
    </row>
    <row r="230" spans="1:13">
      <c r="A230" s="61" t="s">
        <v>608</v>
      </c>
      <c r="B230" s="61" t="s">
        <v>609</v>
      </c>
      <c r="C230" s="12">
        <v>0.73</v>
      </c>
      <c r="D230" s="12">
        <v>1.1000000000000001</v>
      </c>
      <c r="E230" s="12">
        <v>-33.64</v>
      </c>
      <c r="F230" s="12">
        <v>0.6</v>
      </c>
      <c r="G230" s="12">
        <v>0.96</v>
      </c>
      <c r="H230" s="12">
        <v>-37.5</v>
      </c>
      <c r="I230" s="12">
        <v>7566</v>
      </c>
      <c r="J230" s="12">
        <v>9674</v>
      </c>
      <c r="K230" s="12">
        <v>-21.79</v>
      </c>
      <c r="L230" s="12">
        <v>37.25</v>
      </c>
      <c r="M230" s="61" t="s">
        <v>161</v>
      </c>
    </row>
    <row r="231" spans="1:13">
      <c r="A231" s="61" t="s">
        <v>1144</v>
      </c>
      <c r="B231" s="61" t="s">
        <v>1145</v>
      </c>
      <c r="C231" s="12">
        <v>0.56999999999999995</v>
      </c>
      <c r="D231" s="12">
        <v>0.38</v>
      </c>
      <c r="E231" s="12">
        <v>50</v>
      </c>
      <c r="F231" s="12">
        <v>0.56999999999999995</v>
      </c>
      <c r="G231" s="12">
        <v>0.38</v>
      </c>
      <c r="H231" s="12">
        <v>50</v>
      </c>
      <c r="I231" s="12">
        <v>1574.44</v>
      </c>
      <c r="J231" s="12">
        <v>1678.14</v>
      </c>
      <c r="K231" s="12">
        <v>-6.18</v>
      </c>
      <c r="L231" s="12">
        <v>35.69</v>
      </c>
      <c r="M231" s="61" t="s">
        <v>159</v>
      </c>
    </row>
    <row r="232" spans="1:13">
      <c r="A232" s="61" t="s">
        <v>764</v>
      </c>
      <c r="B232" s="61" t="s">
        <v>765</v>
      </c>
      <c r="C232" s="12">
        <v>0.56999999999999995</v>
      </c>
      <c r="D232" s="12">
        <v>0.51</v>
      </c>
      <c r="E232" s="12">
        <v>11.76</v>
      </c>
      <c r="F232" s="12">
        <v>0.16</v>
      </c>
      <c r="G232" s="12">
        <v>0.43</v>
      </c>
      <c r="H232" s="12">
        <v>-62.79</v>
      </c>
      <c r="I232" s="12">
        <v>956.9</v>
      </c>
      <c r="J232" s="12">
        <v>901.6</v>
      </c>
      <c r="K232" s="12">
        <v>6.13</v>
      </c>
      <c r="L232" s="12">
        <v>44.82</v>
      </c>
      <c r="M232" s="61" t="s">
        <v>250</v>
      </c>
    </row>
    <row r="233" spans="1:13">
      <c r="A233" s="61" t="s">
        <v>424</v>
      </c>
      <c r="B233" s="61" t="s">
        <v>425</v>
      </c>
      <c r="C233" s="12">
        <v>-0.12</v>
      </c>
      <c r="D233" s="12">
        <v>0.32</v>
      </c>
      <c r="E233" s="12">
        <v>-137.5</v>
      </c>
      <c r="F233" s="12">
        <v>-0.12</v>
      </c>
      <c r="G233" s="12">
        <v>0.31</v>
      </c>
      <c r="H233" s="12">
        <v>-138.71</v>
      </c>
      <c r="I233" s="12">
        <v>1034</v>
      </c>
      <c r="J233" s="12">
        <v>1393</v>
      </c>
      <c r="K233" s="12">
        <v>-25.77</v>
      </c>
      <c r="L233" s="12">
        <v>11.83</v>
      </c>
      <c r="M233" s="61" t="s">
        <v>160</v>
      </c>
    </row>
    <row r="234" spans="1:13">
      <c r="A234" s="61" t="s">
        <v>350</v>
      </c>
      <c r="B234" s="61" t="s">
        <v>351</v>
      </c>
      <c r="C234" s="12">
        <v>0.26</v>
      </c>
      <c r="D234" s="12">
        <v>0.23</v>
      </c>
      <c r="E234" s="12">
        <v>13.04</v>
      </c>
      <c r="F234" s="12">
        <v>0.26</v>
      </c>
      <c r="G234" s="12">
        <v>0.22</v>
      </c>
      <c r="H234" s="12">
        <v>18.18</v>
      </c>
      <c r="I234" s="12">
        <v>754.37</v>
      </c>
      <c r="J234" s="12">
        <v>648.75</v>
      </c>
      <c r="K234" s="12">
        <v>16.28</v>
      </c>
      <c r="L234" s="12">
        <v>13.21</v>
      </c>
      <c r="M234" s="61" t="s">
        <v>160</v>
      </c>
    </row>
    <row r="235" spans="1:13">
      <c r="A235" s="61" t="s">
        <v>886</v>
      </c>
      <c r="B235" s="61" t="s">
        <v>887</v>
      </c>
      <c r="C235" s="12">
        <v>1.68</v>
      </c>
      <c r="D235" s="12">
        <v>1.26</v>
      </c>
      <c r="E235" s="12">
        <v>33.33</v>
      </c>
      <c r="F235" s="12">
        <v>1.67</v>
      </c>
      <c r="G235" s="12">
        <v>1.24</v>
      </c>
      <c r="H235" s="12">
        <v>34.68</v>
      </c>
      <c r="I235" s="12">
        <v>7898.89</v>
      </c>
      <c r="J235" s="12">
        <v>7350.86</v>
      </c>
      <c r="K235" s="12">
        <v>7.46</v>
      </c>
      <c r="L235" s="12">
        <v>38.020000000000003</v>
      </c>
      <c r="M235" s="61" t="s">
        <v>250</v>
      </c>
    </row>
    <row r="236" spans="1:13">
      <c r="A236" s="61" t="s">
        <v>515</v>
      </c>
      <c r="B236" s="61" t="s">
        <v>516</v>
      </c>
      <c r="C236" s="12">
        <v>-0.39</v>
      </c>
      <c r="D236" s="12">
        <v>0.27</v>
      </c>
      <c r="E236" s="12">
        <v>-244.44</v>
      </c>
      <c r="F236" s="12">
        <v>-0.4</v>
      </c>
      <c r="G236" s="12">
        <v>0.25</v>
      </c>
      <c r="H236" s="12">
        <v>-260</v>
      </c>
      <c r="I236" s="12">
        <v>828.95</v>
      </c>
      <c r="J236" s="12">
        <v>933.11</v>
      </c>
      <c r="K236" s="12">
        <v>-11.16</v>
      </c>
      <c r="L236" s="12">
        <v>4.4000000000000004</v>
      </c>
      <c r="M236" s="61" t="s">
        <v>160</v>
      </c>
    </row>
    <row r="237" spans="1:13">
      <c r="A237" s="61" t="s">
        <v>426</v>
      </c>
      <c r="B237" s="61" t="s">
        <v>427</v>
      </c>
      <c r="C237" s="12">
        <v>0.47</v>
      </c>
      <c r="D237" s="12">
        <v>1.01</v>
      </c>
      <c r="E237" s="12">
        <v>-53.47</v>
      </c>
      <c r="F237" s="12">
        <v>0.36</v>
      </c>
      <c r="G237" s="12">
        <v>1.01</v>
      </c>
      <c r="H237" s="12">
        <v>-64.36</v>
      </c>
      <c r="I237" s="12">
        <v>3392.91</v>
      </c>
      <c r="J237" s="12">
        <v>4555.88</v>
      </c>
      <c r="K237" s="12">
        <v>-25.53</v>
      </c>
      <c r="L237" s="12">
        <v>43.09</v>
      </c>
      <c r="M237" s="61" t="s">
        <v>161</v>
      </c>
    </row>
    <row r="238" spans="1:13">
      <c r="A238" s="61" t="s">
        <v>517</v>
      </c>
      <c r="B238" s="61" t="s">
        <v>518</v>
      </c>
      <c r="C238" s="12">
        <v>0.3</v>
      </c>
      <c r="D238" s="12">
        <v>0.34</v>
      </c>
      <c r="E238" s="12">
        <v>-11.76</v>
      </c>
      <c r="F238" s="12">
        <v>0.34</v>
      </c>
      <c r="G238" s="12">
        <v>0.42</v>
      </c>
      <c r="H238" s="12">
        <v>-19.05</v>
      </c>
      <c r="I238" s="12">
        <v>522.84</v>
      </c>
      <c r="J238" s="12">
        <v>600.71</v>
      </c>
      <c r="K238" s="12">
        <v>-12.96</v>
      </c>
      <c r="L238" s="12">
        <v>15.54</v>
      </c>
      <c r="M238" s="61" t="s">
        <v>250</v>
      </c>
    </row>
    <row r="239" spans="1:13">
      <c r="A239" s="61" t="s">
        <v>610</v>
      </c>
      <c r="B239" s="61" t="s">
        <v>611</v>
      </c>
      <c r="C239" s="12">
        <v>0.51</v>
      </c>
      <c r="D239" s="12">
        <v>1.04</v>
      </c>
      <c r="E239" s="12">
        <v>-50.96</v>
      </c>
      <c r="F239" s="12">
        <v>0.41</v>
      </c>
      <c r="G239" s="12">
        <v>0.9</v>
      </c>
      <c r="H239" s="12">
        <v>-54.44</v>
      </c>
      <c r="I239" s="12">
        <v>3473.8</v>
      </c>
      <c r="J239" s="12">
        <v>3080.8</v>
      </c>
      <c r="K239" s="12">
        <v>12.76</v>
      </c>
      <c r="L239" s="12">
        <v>0</v>
      </c>
      <c r="M239" s="61" t="s">
        <v>161</v>
      </c>
    </row>
    <row r="240" spans="1:13">
      <c r="A240" s="61" t="s">
        <v>1054</v>
      </c>
      <c r="B240" s="61" t="s">
        <v>1055</v>
      </c>
      <c r="C240" s="12">
        <v>0.6</v>
      </c>
      <c r="D240" s="12">
        <v>0.43</v>
      </c>
      <c r="E240" s="12">
        <v>39.53</v>
      </c>
      <c r="F240" s="12">
        <v>0.45</v>
      </c>
      <c r="G240" s="12">
        <v>0.31</v>
      </c>
      <c r="H240" s="12">
        <v>45.16</v>
      </c>
      <c r="I240" s="12">
        <v>1427.6</v>
      </c>
      <c r="J240" s="12">
        <v>3417.2</v>
      </c>
      <c r="K240" s="12">
        <v>-58.22</v>
      </c>
      <c r="L240" s="12">
        <v>36.31</v>
      </c>
      <c r="M240" s="61" t="s">
        <v>599</v>
      </c>
    </row>
    <row r="241" spans="1:13">
      <c r="A241" s="61" t="s">
        <v>244</v>
      </c>
      <c r="B241" s="61" t="s">
        <v>245</v>
      </c>
      <c r="C241" s="12">
        <v>0.19</v>
      </c>
      <c r="D241" s="12">
        <v>0.28999999999999998</v>
      </c>
      <c r="E241" s="12">
        <v>-34.479999999999997</v>
      </c>
      <c r="F241" s="12">
        <v>-7.0000000000000007E-2</v>
      </c>
      <c r="G241" s="12">
        <v>0.28000000000000003</v>
      </c>
      <c r="H241" s="12">
        <v>-125</v>
      </c>
      <c r="I241" s="12">
        <v>8024</v>
      </c>
      <c r="J241" s="12">
        <v>9470</v>
      </c>
      <c r="K241" s="12">
        <v>-15.27</v>
      </c>
      <c r="L241" s="12">
        <v>19.48</v>
      </c>
      <c r="M241" s="61" t="s">
        <v>162</v>
      </c>
    </row>
    <row r="242" spans="1:13">
      <c r="A242" s="61" t="s">
        <v>968</v>
      </c>
      <c r="B242" s="61" t="s">
        <v>969</v>
      </c>
      <c r="C242" s="12">
        <v>1.1399999999999999</v>
      </c>
      <c r="D242" s="12">
        <v>1.2</v>
      </c>
      <c r="E242" s="12">
        <v>-5</v>
      </c>
      <c r="F242" s="12">
        <v>0.97</v>
      </c>
      <c r="G242" s="12">
        <v>1.19</v>
      </c>
      <c r="H242" s="12">
        <v>-18.489999999999998</v>
      </c>
      <c r="I242" s="12">
        <v>250.42</v>
      </c>
      <c r="J242" s="12">
        <v>197.16</v>
      </c>
      <c r="K242" s="12">
        <v>27.01</v>
      </c>
      <c r="L242" s="12">
        <v>95.04</v>
      </c>
      <c r="M242" s="61" t="s">
        <v>160</v>
      </c>
    </row>
    <row r="243" spans="1:13">
      <c r="A243" s="61" t="s">
        <v>612</v>
      </c>
      <c r="B243" s="61" t="s">
        <v>613</v>
      </c>
      <c r="C243" s="12">
        <v>0.08</v>
      </c>
      <c r="D243" s="12">
        <v>0.19</v>
      </c>
      <c r="E243" s="12">
        <v>-57.89</v>
      </c>
      <c r="F243" s="12">
        <v>0.04</v>
      </c>
      <c r="G243" s="12">
        <v>0.17</v>
      </c>
      <c r="H243" s="12">
        <v>-76.47</v>
      </c>
      <c r="I243" s="12">
        <v>1474.4</v>
      </c>
      <c r="J243" s="12">
        <v>1835.7</v>
      </c>
      <c r="K243" s="12">
        <v>-19.68</v>
      </c>
      <c r="L243" s="12">
        <v>7.59</v>
      </c>
      <c r="M243" s="61" t="s">
        <v>158</v>
      </c>
    </row>
    <row r="244" spans="1:13">
      <c r="A244" s="61" t="s">
        <v>294</v>
      </c>
      <c r="B244" s="61" t="s">
        <v>295</v>
      </c>
      <c r="C244" s="12">
        <v>2.34</v>
      </c>
      <c r="D244" s="12">
        <v>2.02</v>
      </c>
      <c r="E244" s="12">
        <v>15.84</v>
      </c>
      <c r="F244" s="12">
        <v>2.3199999999999998</v>
      </c>
      <c r="G244" s="12">
        <v>1.97</v>
      </c>
      <c r="H244" s="12">
        <v>17.77</v>
      </c>
      <c r="I244" s="12">
        <v>23251</v>
      </c>
      <c r="J244" s="12">
        <v>26820</v>
      </c>
      <c r="K244" s="12">
        <v>-13.31</v>
      </c>
      <c r="L244" s="12">
        <v>118.81</v>
      </c>
      <c r="M244" s="61" t="s">
        <v>162</v>
      </c>
    </row>
    <row r="245" spans="1:13">
      <c r="A245" s="61" t="s">
        <v>970</v>
      </c>
      <c r="B245" s="61" t="s">
        <v>971</v>
      </c>
      <c r="C245" s="12">
        <v>0.65</v>
      </c>
      <c r="D245" s="12">
        <v>0.87</v>
      </c>
      <c r="E245" s="12">
        <v>-25.29</v>
      </c>
      <c r="F245" s="12">
        <v>0.6</v>
      </c>
      <c r="G245" s="12">
        <v>0.83</v>
      </c>
      <c r="H245" s="12">
        <v>-27.71</v>
      </c>
      <c r="I245" s="12">
        <v>568.26</v>
      </c>
      <c r="J245" s="12">
        <v>636.13</v>
      </c>
      <c r="K245" s="12">
        <v>-10.67</v>
      </c>
      <c r="L245" s="12">
        <v>37.76</v>
      </c>
      <c r="M245" s="61" t="s">
        <v>163</v>
      </c>
    </row>
    <row r="246" spans="1:13">
      <c r="A246" s="61" t="s">
        <v>519</v>
      </c>
      <c r="B246" s="61" t="s">
        <v>520</v>
      </c>
      <c r="C246" s="12">
        <v>0.25</v>
      </c>
      <c r="D246" s="12">
        <v>0.35</v>
      </c>
      <c r="E246" s="12">
        <v>-28.57</v>
      </c>
      <c r="F246" s="12">
        <v>0.22</v>
      </c>
      <c r="G246" s="12">
        <v>0.35</v>
      </c>
      <c r="H246" s="12">
        <v>-37.14</v>
      </c>
      <c r="I246" s="12">
        <v>522.1</v>
      </c>
      <c r="J246" s="12">
        <v>677.3</v>
      </c>
      <c r="K246" s="12">
        <v>-22.91</v>
      </c>
      <c r="L246" s="12">
        <v>21.4</v>
      </c>
      <c r="M246" s="61" t="s">
        <v>158</v>
      </c>
    </row>
    <row r="247" spans="1:13">
      <c r="A247" s="61" t="s">
        <v>766</v>
      </c>
      <c r="B247" s="61" t="s">
        <v>767</v>
      </c>
      <c r="C247" s="12">
        <v>0.2</v>
      </c>
      <c r="D247" s="12">
        <v>0.56000000000000005</v>
      </c>
      <c r="E247" s="12">
        <v>-64.290000000000006</v>
      </c>
      <c r="F247" s="12">
        <v>0.32</v>
      </c>
      <c r="G247" s="12">
        <v>0.54</v>
      </c>
      <c r="H247" s="12">
        <v>-40.74</v>
      </c>
      <c r="I247" s="12">
        <v>5802</v>
      </c>
      <c r="J247" s="12">
        <v>5807</v>
      </c>
      <c r="K247" s="12">
        <v>-0.09</v>
      </c>
      <c r="L247" s="12">
        <v>22.77</v>
      </c>
      <c r="M247" s="61" t="s">
        <v>163</v>
      </c>
    </row>
    <row r="248" spans="1:13">
      <c r="A248" s="61" t="s">
        <v>1146</v>
      </c>
      <c r="B248" s="61" t="s">
        <v>1147</v>
      </c>
      <c r="C248" s="12">
        <v>-0.22</v>
      </c>
      <c r="D248" s="12">
        <v>-0.15</v>
      </c>
      <c r="E248" s="12">
        <v>-46.67</v>
      </c>
      <c r="F248" s="12">
        <v>-0.22</v>
      </c>
      <c r="G248" s="12">
        <v>-0.19</v>
      </c>
      <c r="H248" s="12">
        <v>-15.79</v>
      </c>
      <c r="I248" s="12">
        <v>475.77</v>
      </c>
      <c r="J248" s="12">
        <v>478.15</v>
      </c>
      <c r="K248" s="12">
        <v>-0.5</v>
      </c>
      <c r="L248" s="12">
        <v>28.25</v>
      </c>
      <c r="M248" s="61" t="s">
        <v>162</v>
      </c>
    </row>
    <row r="249" spans="1:13">
      <c r="A249" s="61" t="s">
        <v>428</v>
      </c>
      <c r="B249" s="61" t="s">
        <v>429</v>
      </c>
      <c r="C249" s="12">
        <v>1.65</v>
      </c>
      <c r="D249" s="12">
        <v>1.32</v>
      </c>
      <c r="E249" s="12">
        <v>25</v>
      </c>
      <c r="F249" s="12">
        <v>1.62</v>
      </c>
      <c r="G249" s="12">
        <v>1.28</v>
      </c>
      <c r="H249" s="12">
        <v>26.56</v>
      </c>
      <c r="I249" s="12">
        <v>260.62</v>
      </c>
      <c r="J249" s="12">
        <v>219.19</v>
      </c>
      <c r="K249" s="12">
        <v>18.899999999999999</v>
      </c>
      <c r="L249" s="12">
        <v>256.58999999999997</v>
      </c>
      <c r="M249" s="61" t="s">
        <v>250</v>
      </c>
    </row>
    <row r="250" spans="1:13">
      <c r="A250" s="61" t="s">
        <v>614</v>
      </c>
      <c r="B250" s="61" t="s">
        <v>615</v>
      </c>
      <c r="C250" s="12">
        <v>0.18</v>
      </c>
      <c r="D250" s="12">
        <v>0.42</v>
      </c>
      <c r="E250" s="12">
        <v>-57.14</v>
      </c>
      <c r="F250" s="12">
        <v>0.18</v>
      </c>
      <c r="G250" s="12">
        <v>0.41</v>
      </c>
      <c r="H250" s="12">
        <v>-56.1</v>
      </c>
      <c r="I250" s="12">
        <v>625.1</v>
      </c>
      <c r="J250" s="12">
        <v>935.6</v>
      </c>
      <c r="K250" s="12">
        <v>-33.19</v>
      </c>
      <c r="L250" s="12">
        <v>22.1</v>
      </c>
      <c r="M250" s="61" t="s">
        <v>160</v>
      </c>
    </row>
    <row r="251" spans="1:13">
      <c r="A251" s="61" t="s">
        <v>768</v>
      </c>
      <c r="B251" s="61" t="s">
        <v>769</v>
      </c>
      <c r="C251" s="12">
        <v>0.43</v>
      </c>
      <c r="D251" s="12">
        <v>0.18</v>
      </c>
      <c r="E251" s="12">
        <v>138.88999999999999</v>
      </c>
      <c r="F251" s="12">
        <v>0.43</v>
      </c>
      <c r="G251" s="12">
        <v>0.18</v>
      </c>
      <c r="H251" s="12">
        <v>138.88999999999999</v>
      </c>
      <c r="I251" s="12">
        <v>746.03</v>
      </c>
      <c r="J251" s="12">
        <v>768.86</v>
      </c>
      <c r="K251" s="12">
        <v>-2.97</v>
      </c>
      <c r="L251" s="12">
        <v>27.17</v>
      </c>
      <c r="M251" s="61" t="s">
        <v>161</v>
      </c>
    </row>
    <row r="252" spans="1:13">
      <c r="A252" s="61" t="s">
        <v>888</v>
      </c>
      <c r="B252" s="61" t="s">
        <v>889</v>
      </c>
      <c r="C252" s="12">
        <v>1.1499999999999999</v>
      </c>
      <c r="D252" s="12">
        <v>1.23</v>
      </c>
      <c r="E252" s="12">
        <v>-6.5</v>
      </c>
      <c r="F252" s="12">
        <v>1.1000000000000001</v>
      </c>
      <c r="G252" s="12">
        <v>1.21</v>
      </c>
      <c r="H252" s="12">
        <v>-9.09</v>
      </c>
      <c r="I252" s="12">
        <v>2780</v>
      </c>
      <c r="J252" s="12">
        <v>3064.1</v>
      </c>
      <c r="K252" s="12">
        <v>-9.27</v>
      </c>
      <c r="L252" s="12">
        <v>52.33</v>
      </c>
      <c r="M252" s="61" t="s">
        <v>161</v>
      </c>
    </row>
    <row r="253" spans="1:13">
      <c r="A253" s="61" t="s">
        <v>193</v>
      </c>
      <c r="B253" s="61" t="s">
        <v>194</v>
      </c>
      <c r="C253" s="12">
        <v>-0.08</v>
      </c>
      <c r="D253" s="12">
        <v>0.19</v>
      </c>
      <c r="E253" s="12">
        <v>-142.11000000000001</v>
      </c>
      <c r="F253" s="12">
        <v>-0.14000000000000001</v>
      </c>
      <c r="G253" s="12">
        <v>0.19</v>
      </c>
      <c r="H253" s="12">
        <v>-173.68</v>
      </c>
      <c r="I253" s="12">
        <v>2615.1</v>
      </c>
      <c r="J253" s="12">
        <v>3088.27</v>
      </c>
      <c r="K253" s="12">
        <v>-15.32</v>
      </c>
      <c r="L253" s="12">
        <v>12.28</v>
      </c>
      <c r="M253" s="61" t="s">
        <v>162</v>
      </c>
    </row>
    <row r="254" spans="1:13">
      <c r="A254" s="61" t="s">
        <v>616</v>
      </c>
      <c r="B254" s="61" t="s">
        <v>617</v>
      </c>
      <c r="C254" s="12">
        <v>0.77</v>
      </c>
      <c r="D254" s="12">
        <v>0.89</v>
      </c>
      <c r="E254" s="12">
        <v>-13.48</v>
      </c>
      <c r="F254" s="12">
        <v>0.76</v>
      </c>
      <c r="G254" s="12">
        <v>0.87</v>
      </c>
      <c r="H254" s="12">
        <v>-12.64</v>
      </c>
      <c r="I254" s="12">
        <v>2706.72</v>
      </c>
      <c r="J254" s="12">
        <v>2918.93</v>
      </c>
      <c r="K254" s="12">
        <v>-7.27</v>
      </c>
      <c r="L254" s="12">
        <v>46.51</v>
      </c>
      <c r="M254" s="61" t="s">
        <v>161</v>
      </c>
    </row>
    <row r="255" spans="1:13">
      <c r="A255" s="61" t="s">
        <v>246</v>
      </c>
      <c r="B255" s="61" t="s">
        <v>247</v>
      </c>
      <c r="C255" s="12">
        <v>0.1</v>
      </c>
      <c r="D255" s="12">
        <v>0.4</v>
      </c>
      <c r="E255" s="12">
        <v>-75</v>
      </c>
      <c r="F255" s="12">
        <v>0.1</v>
      </c>
      <c r="G255" s="12">
        <v>0.4</v>
      </c>
      <c r="H255" s="12">
        <v>-75</v>
      </c>
      <c r="I255" s="12">
        <v>200.2</v>
      </c>
      <c r="J255" s="12">
        <v>304.2</v>
      </c>
      <c r="K255" s="12">
        <v>-34.19</v>
      </c>
      <c r="L255" s="12">
        <v>14.28</v>
      </c>
      <c r="M255" s="61" t="s">
        <v>160</v>
      </c>
    </row>
    <row r="256" spans="1:13">
      <c r="A256" s="61" t="s">
        <v>1148</v>
      </c>
      <c r="B256" s="61" t="s">
        <v>1149</v>
      </c>
      <c r="C256" s="12">
        <v>-0.15</v>
      </c>
      <c r="D256" s="12">
        <v>-0.03</v>
      </c>
      <c r="E256" s="12">
        <v>-400</v>
      </c>
      <c r="F256" s="12">
        <v>-0.28000000000000003</v>
      </c>
      <c r="G256" s="12">
        <v>-0.13</v>
      </c>
      <c r="H256" s="12">
        <v>-115.38</v>
      </c>
      <c r="I256" s="12">
        <v>276.10000000000002</v>
      </c>
      <c r="J256" s="12">
        <v>390.3</v>
      </c>
      <c r="K256" s="12">
        <v>-29.26</v>
      </c>
      <c r="L256" s="12">
        <v>6.89</v>
      </c>
      <c r="M256" s="61" t="s">
        <v>162</v>
      </c>
    </row>
    <row r="257" spans="1:13">
      <c r="A257" s="61" t="s">
        <v>248</v>
      </c>
      <c r="B257" s="61" t="s">
        <v>249</v>
      </c>
      <c r="C257" s="12">
        <v>1.1000000000000001</v>
      </c>
      <c r="D257" s="12">
        <v>1.2</v>
      </c>
      <c r="E257" s="12">
        <v>-8.33</v>
      </c>
      <c r="F257" s="12">
        <v>1.1499999999999999</v>
      </c>
      <c r="G257" s="12">
        <v>1.17</v>
      </c>
      <c r="H257" s="12">
        <v>-1.71</v>
      </c>
      <c r="I257" s="12">
        <v>15239</v>
      </c>
      <c r="J257" s="12">
        <v>16450</v>
      </c>
      <c r="K257" s="12">
        <v>-7.36</v>
      </c>
      <c r="L257" s="12">
        <v>60.93</v>
      </c>
      <c r="M257" s="61" t="s">
        <v>250</v>
      </c>
    </row>
    <row r="258" spans="1:13">
      <c r="A258" s="61" t="s">
        <v>296</v>
      </c>
      <c r="B258" s="61" t="s">
        <v>297</v>
      </c>
      <c r="C258" s="12">
        <v>0.28000000000000003</v>
      </c>
      <c r="D258" s="12">
        <v>0.74</v>
      </c>
      <c r="E258" s="12">
        <v>-62.16</v>
      </c>
      <c r="F258" s="12">
        <v>0.26</v>
      </c>
      <c r="G258" s="12">
        <v>0.73</v>
      </c>
      <c r="H258" s="12">
        <v>-64.38</v>
      </c>
      <c r="I258" s="12">
        <v>6979</v>
      </c>
      <c r="J258" s="12">
        <v>9865</v>
      </c>
      <c r="K258" s="12">
        <v>-29.25</v>
      </c>
      <c r="L258" s="12">
        <v>25.94</v>
      </c>
      <c r="M258" s="61" t="s">
        <v>158</v>
      </c>
    </row>
    <row r="259" spans="1:13">
      <c r="A259" s="61" t="s">
        <v>298</v>
      </c>
      <c r="B259" s="61" t="s">
        <v>299</v>
      </c>
      <c r="C259" s="12">
        <v>0.3</v>
      </c>
      <c r="D259" s="12">
        <v>0.59</v>
      </c>
      <c r="E259" s="12">
        <v>-49.15</v>
      </c>
      <c r="F259" s="12">
        <v>0.28000000000000003</v>
      </c>
      <c r="G259" s="12">
        <v>0.54</v>
      </c>
      <c r="H259" s="12">
        <v>-48.15</v>
      </c>
      <c r="I259" s="12">
        <v>29502</v>
      </c>
      <c r="J259" s="12">
        <v>26634</v>
      </c>
      <c r="K259" s="12">
        <v>10.77</v>
      </c>
      <c r="L259" s="12">
        <v>44.88</v>
      </c>
      <c r="M259" s="61" t="s">
        <v>160</v>
      </c>
    </row>
    <row r="260" spans="1:13">
      <c r="A260" s="61" t="s">
        <v>521</v>
      </c>
      <c r="B260" s="61" t="s">
        <v>522</v>
      </c>
      <c r="C260" s="12">
        <v>0.14000000000000001</v>
      </c>
      <c r="D260" s="12">
        <v>0.24</v>
      </c>
      <c r="E260" s="12">
        <v>-41.67</v>
      </c>
      <c r="F260" s="12">
        <v>0.03</v>
      </c>
      <c r="G260" s="12">
        <v>0.22</v>
      </c>
      <c r="H260" s="12">
        <v>-86.36</v>
      </c>
      <c r="I260" s="12">
        <v>786.36</v>
      </c>
      <c r="J260" s="12">
        <v>879.03</v>
      </c>
      <c r="K260" s="12">
        <v>-10.54</v>
      </c>
      <c r="L260" s="12">
        <v>26.55</v>
      </c>
      <c r="M260" s="61" t="s">
        <v>162</v>
      </c>
    </row>
    <row r="261" spans="1:13">
      <c r="A261" s="61" t="s">
        <v>195</v>
      </c>
      <c r="B261" s="61" t="s">
        <v>196</v>
      </c>
      <c r="C261" s="12">
        <v>-1.03</v>
      </c>
      <c r="D261" s="12">
        <v>-3.1</v>
      </c>
      <c r="E261" s="12">
        <v>66.77</v>
      </c>
      <c r="F261" s="12">
        <v>-1.03</v>
      </c>
      <c r="G261" s="12">
        <v>-3.3</v>
      </c>
      <c r="H261" s="12">
        <v>68.790000000000006</v>
      </c>
      <c r="I261" s="12">
        <v>384.47</v>
      </c>
      <c r="J261" s="12">
        <v>639.07000000000005</v>
      </c>
      <c r="K261" s="12">
        <v>-39.840000000000003</v>
      </c>
      <c r="L261" s="12">
        <v>17.170000000000002</v>
      </c>
      <c r="M261" s="61" t="s">
        <v>158</v>
      </c>
    </row>
    <row r="262" spans="1:13">
      <c r="A262" s="61" t="s">
        <v>770</v>
      </c>
      <c r="B262" s="61" t="s">
        <v>771</v>
      </c>
      <c r="C262" s="12">
        <v>0.93</v>
      </c>
      <c r="D262" s="12">
        <v>0.95</v>
      </c>
      <c r="E262" s="12">
        <v>-2.11</v>
      </c>
      <c r="F262" s="12">
        <v>0.92</v>
      </c>
      <c r="G262" s="12">
        <v>0.82</v>
      </c>
      <c r="H262" s="12">
        <v>12.2</v>
      </c>
      <c r="I262" s="12">
        <v>3228</v>
      </c>
      <c r="J262" s="12">
        <v>3343</v>
      </c>
      <c r="K262" s="12">
        <v>-3.44</v>
      </c>
      <c r="L262" s="12">
        <v>49.45</v>
      </c>
      <c r="M262" s="61" t="s">
        <v>159</v>
      </c>
    </row>
    <row r="263" spans="1:13">
      <c r="A263" s="61" t="s">
        <v>430</v>
      </c>
      <c r="B263" s="61" t="s">
        <v>431</v>
      </c>
      <c r="C263" s="12">
        <v>-0.82</v>
      </c>
      <c r="D263" s="12">
        <v>-0.28000000000000003</v>
      </c>
      <c r="E263" s="12">
        <v>-192.86</v>
      </c>
      <c r="F263" s="12">
        <v>-0.69</v>
      </c>
      <c r="G263" s="12">
        <v>-2.7</v>
      </c>
      <c r="H263" s="12">
        <v>74.44</v>
      </c>
      <c r="I263" s="12">
        <v>1582</v>
      </c>
      <c r="J263" s="12">
        <v>1427</v>
      </c>
      <c r="K263" s="12">
        <v>10.86</v>
      </c>
      <c r="L263" s="12">
        <v>6.55</v>
      </c>
      <c r="M263" s="61" t="s">
        <v>160</v>
      </c>
    </row>
    <row r="264" spans="1:13">
      <c r="A264" s="61" t="s">
        <v>523</v>
      </c>
      <c r="B264" s="61" t="s">
        <v>524</v>
      </c>
      <c r="C264" s="12">
        <v>1.1599999999999999</v>
      </c>
      <c r="D264" s="12">
        <v>1.03</v>
      </c>
      <c r="E264" s="12">
        <v>12.62</v>
      </c>
      <c r="F264" s="12">
        <v>0.97</v>
      </c>
      <c r="G264" s="12">
        <v>1.01</v>
      </c>
      <c r="H264" s="12">
        <v>-3.96</v>
      </c>
      <c r="I264" s="12">
        <v>4727</v>
      </c>
      <c r="J264" s="12">
        <v>5006.2</v>
      </c>
      <c r="K264" s="12">
        <v>-5.58</v>
      </c>
      <c r="L264" s="12">
        <v>57.62</v>
      </c>
      <c r="M264" s="61" t="s">
        <v>159</v>
      </c>
    </row>
    <row r="265" spans="1:13">
      <c r="A265" s="61" t="s">
        <v>772</v>
      </c>
      <c r="B265" s="61" t="s">
        <v>773</v>
      </c>
      <c r="C265" s="12">
        <v>-0.4</v>
      </c>
      <c r="D265" s="12">
        <v>0.32</v>
      </c>
      <c r="E265" s="12">
        <v>-225</v>
      </c>
      <c r="F265" s="12">
        <v>-0.4</v>
      </c>
      <c r="G265" s="12">
        <v>0.32</v>
      </c>
      <c r="H265" s="12">
        <v>-225</v>
      </c>
      <c r="I265" s="12">
        <v>202.61</v>
      </c>
      <c r="J265" s="12">
        <v>267.88</v>
      </c>
      <c r="K265" s="12">
        <v>-24.37</v>
      </c>
      <c r="L265" s="12">
        <v>13.32</v>
      </c>
      <c r="M265" s="61" t="s">
        <v>160</v>
      </c>
    </row>
    <row r="266" spans="1:13">
      <c r="A266" s="61" t="s">
        <v>1056</v>
      </c>
      <c r="B266" s="61" t="s">
        <v>1057</v>
      </c>
      <c r="C266" s="12">
        <v>0.21</v>
      </c>
      <c r="D266" s="12">
        <v>0.28999999999999998</v>
      </c>
      <c r="E266" s="12">
        <v>-27.59</v>
      </c>
      <c r="F266" s="12">
        <v>0.15</v>
      </c>
      <c r="G266" s="12">
        <v>0.17</v>
      </c>
      <c r="H266" s="12">
        <v>-11.76</v>
      </c>
      <c r="I266" s="12">
        <v>444.99</v>
      </c>
      <c r="J266" s="12">
        <v>396.85</v>
      </c>
      <c r="K266" s="12">
        <v>12.13</v>
      </c>
      <c r="L266" s="12">
        <v>10.68</v>
      </c>
      <c r="M266" s="61" t="s">
        <v>250</v>
      </c>
    </row>
    <row r="267" spans="1:13">
      <c r="A267" s="61" t="s">
        <v>525</v>
      </c>
      <c r="B267" s="61" t="s">
        <v>526</v>
      </c>
      <c r="C267" s="12">
        <v>-0.13</v>
      </c>
      <c r="D267" s="12">
        <v>0.45</v>
      </c>
      <c r="E267" s="12">
        <v>-128.88999999999999</v>
      </c>
      <c r="F267" s="12">
        <v>-0.15</v>
      </c>
      <c r="G267" s="12">
        <v>0.43</v>
      </c>
      <c r="H267" s="12">
        <v>-134.88</v>
      </c>
      <c r="I267" s="12">
        <v>281.5</v>
      </c>
      <c r="J267" s="12">
        <v>590.69000000000005</v>
      </c>
      <c r="K267" s="12">
        <v>-52.34</v>
      </c>
      <c r="L267" s="12">
        <v>35.35</v>
      </c>
      <c r="M267" s="61" t="s">
        <v>162</v>
      </c>
    </row>
    <row r="268" spans="1:13">
      <c r="A268" s="61" t="s">
        <v>1112</v>
      </c>
      <c r="B268" s="61" t="s">
        <v>1113</v>
      </c>
      <c r="C268" s="12">
        <v>0.76</v>
      </c>
      <c r="D268" s="12">
        <v>0.77</v>
      </c>
      <c r="E268" s="12">
        <v>-1.3</v>
      </c>
      <c r="F268" s="12">
        <v>0.75</v>
      </c>
      <c r="G268" s="12">
        <v>0.77</v>
      </c>
      <c r="H268" s="12">
        <v>-2.6</v>
      </c>
      <c r="I268" s="12">
        <v>3807</v>
      </c>
      <c r="J268" s="12">
        <v>3725.49</v>
      </c>
      <c r="K268" s="12">
        <v>2.19</v>
      </c>
      <c r="L268" s="12">
        <v>56.39</v>
      </c>
      <c r="M268" s="61" t="s">
        <v>158</v>
      </c>
    </row>
    <row r="269" spans="1:13">
      <c r="A269" s="61" t="s">
        <v>972</v>
      </c>
      <c r="B269" s="61" t="s">
        <v>973</v>
      </c>
      <c r="C269" s="12">
        <v>0.56999999999999995</v>
      </c>
      <c r="D269" s="12">
        <v>0.54</v>
      </c>
      <c r="E269" s="12">
        <v>5.56</v>
      </c>
      <c r="F269" s="12">
        <v>0.56000000000000005</v>
      </c>
      <c r="G269" s="12">
        <v>0.44</v>
      </c>
      <c r="H269" s="12">
        <v>27.27</v>
      </c>
      <c r="I269" s="12">
        <v>10162</v>
      </c>
      <c r="J269" s="12">
        <v>10804</v>
      </c>
      <c r="K269" s="12">
        <v>-5.94</v>
      </c>
      <c r="L269" s="12">
        <v>26.02</v>
      </c>
      <c r="M269" s="61" t="s">
        <v>159</v>
      </c>
    </row>
    <row r="270" spans="1:13">
      <c r="A270" s="61" t="s">
        <v>1185</v>
      </c>
      <c r="B270" s="61" t="s">
        <v>1186</v>
      </c>
      <c r="C270" s="12">
        <v>0.39</v>
      </c>
      <c r="D270" s="12">
        <v>0.42</v>
      </c>
      <c r="E270" s="12">
        <v>-7.14</v>
      </c>
      <c r="F270" s="12">
        <v>0.39</v>
      </c>
      <c r="G270" s="12">
        <v>0.42</v>
      </c>
      <c r="H270" s="12">
        <v>-7.14</v>
      </c>
      <c r="I270" s="12">
        <v>17735</v>
      </c>
      <c r="J270" s="12">
        <v>18094</v>
      </c>
      <c r="K270" s="12">
        <v>-1.98</v>
      </c>
      <c r="L270" s="12">
        <v>20.68</v>
      </c>
      <c r="M270" s="61" t="s">
        <v>159</v>
      </c>
    </row>
    <row r="271" spans="1:13">
      <c r="A271" s="61" t="s">
        <v>527</v>
      </c>
      <c r="B271" s="61" t="s">
        <v>528</v>
      </c>
      <c r="C271" s="12">
        <v>1.91</v>
      </c>
      <c r="D271" s="12">
        <v>1.69</v>
      </c>
      <c r="E271" s="12">
        <v>13.02</v>
      </c>
      <c r="F271" s="12">
        <v>1.9</v>
      </c>
      <c r="G271" s="12">
        <v>2.21</v>
      </c>
      <c r="H271" s="12">
        <v>-14.03</v>
      </c>
      <c r="I271" s="12">
        <v>3929</v>
      </c>
      <c r="J271" s="12">
        <v>3722</v>
      </c>
      <c r="K271" s="12">
        <v>5.56</v>
      </c>
      <c r="L271" s="12">
        <v>81.150000000000006</v>
      </c>
      <c r="M271" s="61" t="s">
        <v>161</v>
      </c>
    </row>
    <row r="272" spans="1:13">
      <c r="A272" s="61" t="s">
        <v>529</v>
      </c>
      <c r="B272" s="61" t="s">
        <v>530</v>
      </c>
      <c r="C272" s="12">
        <v>1.32</v>
      </c>
      <c r="D272" s="12">
        <v>1.02</v>
      </c>
      <c r="E272" s="12">
        <v>29.41</v>
      </c>
      <c r="F272" s="12">
        <v>1.24</v>
      </c>
      <c r="G272" s="12">
        <v>0.92</v>
      </c>
      <c r="H272" s="12">
        <v>34.78</v>
      </c>
      <c r="I272" s="12">
        <v>1188.8</v>
      </c>
      <c r="J272" s="12">
        <v>1147.8</v>
      </c>
      <c r="K272" s="12">
        <v>3.57</v>
      </c>
      <c r="L272" s="12">
        <v>65.88</v>
      </c>
      <c r="M272" s="61" t="s">
        <v>250</v>
      </c>
    </row>
    <row r="273" spans="1:13">
      <c r="A273" s="61" t="s">
        <v>1114</v>
      </c>
      <c r="B273" s="61" t="s">
        <v>1115</v>
      </c>
      <c r="C273" s="12">
        <v>0.36</v>
      </c>
      <c r="D273" s="12">
        <v>0.62</v>
      </c>
      <c r="E273" s="12">
        <v>-41.94</v>
      </c>
      <c r="F273" s="12">
        <v>-0.09</v>
      </c>
      <c r="G273" s="12">
        <v>0.61</v>
      </c>
      <c r="H273" s="12">
        <v>-114.75</v>
      </c>
      <c r="I273" s="12">
        <v>1690.9</v>
      </c>
      <c r="J273" s="12">
        <v>2012.1</v>
      </c>
      <c r="K273" s="12">
        <v>-15.96</v>
      </c>
      <c r="L273" s="12">
        <v>36.71</v>
      </c>
      <c r="M273" s="61" t="s">
        <v>159</v>
      </c>
    </row>
    <row r="274" spans="1:13">
      <c r="A274" s="61" t="s">
        <v>300</v>
      </c>
      <c r="B274" s="61" t="s">
        <v>301</v>
      </c>
      <c r="C274" s="12">
        <v>0.35</v>
      </c>
      <c r="D274" s="12">
        <v>-0.26</v>
      </c>
      <c r="E274" s="12">
        <v>234.62</v>
      </c>
      <c r="F274" s="12">
        <v>0.35</v>
      </c>
      <c r="G274" s="12">
        <v>-0.26</v>
      </c>
      <c r="H274" s="12">
        <v>234.62</v>
      </c>
      <c r="I274" s="12">
        <v>678.86</v>
      </c>
      <c r="J274" s="12">
        <v>811.73</v>
      </c>
      <c r="K274" s="12">
        <v>-16.37</v>
      </c>
      <c r="L274" s="12">
        <v>31.43</v>
      </c>
      <c r="M274" s="61" t="s">
        <v>160</v>
      </c>
    </row>
    <row r="275" spans="1:13">
      <c r="A275" s="61" t="s">
        <v>531</v>
      </c>
      <c r="B275" s="61" t="s">
        <v>532</v>
      </c>
      <c r="C275" s="12">
        <v>0.17</v>
      </c>
      <c r="D275" s="12">
        <v>0.26</v>
      </c>
      <c r="E275" s="12">
        <v>-34.619999999999997</v>
      </c>
      <c r="F275" s="12">
        <v>0.12</v>
      </c>
      <c r="G275" s="12">
        <v>0.25</v>
      </c>
      <c r="H275" s="12">
        <v>-52</v>
      </c>
      <c r="I275" s="12">
        <v>757.4</v>
      </c>
      <c r="J275" s="12">
        <v>1063.0999999999999</v>
      </c>
      <c r="K275" s="12">
        <v>-28.76</v>
      </c>
      <c r="L275" s="12">
        <v>19.54</v>
      </c>
      <c r="M275" s="61" t="s">
        <v>158</v>
      </c>
    </row>
    <row r="276" spans="1:13">
      <c r="A276" s="61" t="s">
        <v>197</v>
      </c>
      <c r="B276" s="61" t="s">
        <v>198</v>
      </c>
      <c r="C276" s="12">
        <v>-0.49</v>
      </c>
      <c r="D276" s="12">
        <v>-0.74</v>
      </c>
      <c r="E276" s="12">
        <v>33.78</v>
      </c>
      <c r="F276" s="12">
        <v>-0.76</v>
      </c>
      <c r="G276" s="12">
        <v>-0.76</v>
      </c>
      <c r="H276" s="12">
        <v>0</v>
      </c>
      <c r="I276" s="12">
        <v>891.85</v>
      </c>
      <c r="J276" s="12">
        <v>1127.92</v>
      </c>
      <c r="K276" s="12">
        <v>-20.93</v>
      </c>
      <c r="L276" s="12">
        <v>14.77</v>
      </c>
      <c r="M276" s="61" t="s">
        <v>158</v>
      </c>
    </row>
    <row r="277" spans="1:13">
      <c r="A277" s="61" t="s">
        <v>1058</v>
      </c>
      <c r="B277" s="61" t="s">
        <v>1059</v>
      </c>
      <c r="C277" s="12">
        <v>1.66</v>
      </c>
      <c r="D277" s="12">
        <v>-0.15</v>
      </c>
      <c r="E277" s="12">
        <v>1206.67</v>
      </c>
      <c r="F277" s="12">
        <v>1.67</v>
      </c>
      <c r="G277" s="12">
        <v>0.76</v>
      </c>
      <c r="H277" s="12">
        <v>119.74</v>
      </c>
      <c r="I277" s="12">
        <v>273.12</v>
      </c>
      <c r="J277" s="12">
        <v>337.55</v>
      </c>
      <c r="K277" s="12">
        <v>-19.09</v>
      </c>
      <c r="L277" s="12">
        <v>24.78</v>
      </c>
      <c r="M277" s="61" t="s">
        <v>160</v>
      </c>
    </row>
    <row r="278" spans="1:13">
      <c r="A278" s="61" t="s">
        <v>352</v>
      </c>
      <c r="B278" s="61" t="s">
        <v>353</v>
      </c>
      <c r="C278" s="12">
        <v>0.55000000000000004</v>
      </c>
      <c r="D278" s="12">
        <v>0.91</v>
      </c>
      <c r="E278" s="12">
        <v>-39.56</v>
      </c>
      <c r="F278" s="12">
        <v>0.22</v>
      </c>
      <c r="G278" s="12">
        <v>0.89</v>
      </c>
      <c r="H278" s="12">
        <v>-75.28</v>
      </c>
      <c r="I278" s="12">
        <v>904.6</v>
      </c>
      <c r="J278" s="12">
        <v>1138.9000000000001</v>
      </c>
      <c r="K278" s="12">
        <v>-20.57</v>
      </c>
      <c r="L278" s="12">
        <v>21.65</v>
      </c>
      <c r="M278" s="61" t="s">
        <v>162</v>
      </c>
    </row>
    <row r="279" spans="1:13">
      <c r="A279" s="61" t="s">
        <v>618</v>
      </c>
      <c r="B279" s="61" t="s">
        <v>619</v>
      </c>
      <c r="C279" s="12">
        <v>0.41</v>
      </c>
      <c r="D279" s="12">
        <v>0.52</v>
      </c>
      <c r="E279" s="12">
        <v>-21.15</v>
      </c>
      <c r="F279" s="12">
        <v>0.22</v>
      </c>
      <c r="G279" s="12">
        <v>0.48</v>
      </c>
      <c r="H279" s="12">
        <v>-54.17</v>
      </c>
      <c r="I279" s="12">
        <v>832.76</v>
      </c>
      <c r="J279" s="12">
        <v>367.79</v>
      </c>
      <c r="K279" s="12">
        <v>126.42</v>
      </c>
      <c r="L279" s="12">
        <v>46.27</v>
      </c>
      <c r="M279" s="61" t="s">
        <v>250</v>
      </c>
    </row>
    <row r="280" spans="1:13">
      <c r="A280" s="61" t="s">
        <v>432</v>
      </c>
      <c r="B280" s="61" t="s">
        <v>433</v>
      </c>
      <c r="C280" s="12">
        <v>1.1200000000000001</v>
      </c>
      <c r="D280" s="12">
        <v>0.99</v>
      </c>
      <c r="E280" s="12">
        <v>13.13</v>
      </c>
      <c r="F280" s="12">
        <v>1.06</v>
      </c>
      <c r="G280" s="12">
        <v>0.88</v>
      </c>
      <c r="H280" s="12">
        <v>20.45</v>
      </c>
      <c r="I280" s="12">
        <v>5292.8</v>
      </c>
      <c r="J280" s="12">
        <v>5150.3999999999996</v>
      </c>
      <c r="K280" s="12">
        <v>2.76</v>
      </c>
      <c r="L280" s="12">
        <v>33.42</v>
      </c>
      <c r="M280" s="61" t="s">
        <v>250</v>
      </c>
    </row>
    <row r="281" spans="1:13">
      <c r="A281" s="61" t="s">
        <v>1150</v>
      </c>
      <c r="B281" s="61" t="s">
        <v>1151</v>
      </c>
      <c r="C281" s="12">
        <v>0.19</v>
      </c>
      <c r="D281" s="12">
        <v>0.28000000000000003</v>
      </c>
      <c r="E281" s="12">
        <v>-32.14</v>
      </c>
      <c r="F281" s="12">
        <v>0.23</v>
      </c>
      <c r="G281" s="12">
        <v>0.3</v>
      </c>
      <c r="H281" s="12">
        <v>-23.33</v>
      </c>
      <c r="I281" s="12">
        <v>2066.61</v>
      </c>
      <c r="J281" s="12">
        <v>2284.31</v>
      </c>
      <c r="K281" s="12">
        <v>-9.5299999999999994</v>
      </c>
      <c r="L281" s="12">
        <v>17.149999999999999</v>
      </c>
      <c r="M281" s="61" t="s">
        <v>158</v>
      </c>
    </row>
    <row r="282" spans="1:13">
      <c r="A282" s="61" t="s">
        <v>774</v>
      </c>
      <c r="B282" s="61" t="s">
        <v>775</v>
      </c>
      <c r="C282" s="12">
        <v>0.08</v>
      </c>
      <c r="D282" s="12">
        <v>1.03</v>
      </c>
      <c r="E282" s="12">
        <v>-92.23</v>
      </c>
      <c r="F282" s="12">
        <v>0</v>
      </c>
      <c r="G282" s="12">
        <v>0.43</v>
      </c>
      <c r="H282" s="12">
        <v>0</v>
      </c>
      <c r="I282" s="12">
        <v>1952</v>
      </c>
      <c r="J282" s="12">
        <v>2493</v>
      </c>
      <c r="K282" s="12">
        <v>-21.7</v>
      </c>
      <c r="L282" s="12">
        <v>26.02</v>
      </c>
      <c r="M282" s="61" t="s">
        <v>160</v>
      </c>
    </row>
    <row r="283" spans="1:13">
      <c r="A283" s="61" t="s">
        <v>354</v>
      </c>
      <c r="B283" s="61" t="s">
        <v>355</v>
      </c>
      <c r="C283" s="12">
        <v>0.26</v>
      </c>
      <c r="D283" s="12">
        <v>0.47</v>
      </c>
      <c r="E283" s="12">
        <v>-44.68</v>
      </c>
      <c r="F283" s="12">
        <v>0.25</v>
      </c>
      <c r="G283" s="12">
        <v>0.46</v>
      </c>
      <c r="H283" s="12">
        <v>-45.65</v>
      </c>
      <c r="I283" s="12">
        <v>208.02</v>
      </c>
      <c r="J283" s="12">
        <v>307.08</v>
      </c>
      <c r="K283" s="12">
        <v>-32.26</v>
      </c>
      <c r="L283" s="12">
        <v>27.5</v>
      </c>
      <c r="M283" s="61" t="s">
        <v>162</v>
      </c>
    </row>
    <row r="284" spans="1:13">
      <c r="A284" s="61" t="s">
        <v>356</v>
      </c>
      <c r="B284" s="61" t="s">
        <v>357</v>
      </c>
      <c r="C284" s="12">
        <v>1.9</v>
      </c>
      <c r="D284" s="12">
        <v>2.0699999999999998</v>
      </c>
      <c r="E284" s="12">
        <v>-8.2100000000000009</v>
      </c>
      <c r="F284" s="12">
        <v>1.88</v>
      </c>
      <c r="G284" s="12">
        <v>2.15</v>
      </c>
      <c r="H284" s="12">
        <v>-12.56</v>
      </c>
      <c r="I284" s="12">
        <v>11236</v>
      </c>
      <c r="J284" s="12">
        <v>11039</v>
      </c>
      <c r="K284" s="12">
        <v>1.78</v>
      </c>
      <c r="L284" s="12">
        <v>79.05</v>
      </c>
      <c r="M284" s="61" t="s">
        <v>161</v>
      </c>
    </row>
    <row r="285" spans="1:13">
      <c r="A285" s="61" t="s">
        <v>890</v>
      </c>
      <c r="B285" s="61" t="s">
        <v>891</v>
      </c>
      <c r="C285" s="12">
        <v>0.79</v>
      </c>
      <c r="D285" s="12">
        <v>1</v>
      </c>
      <c r="E285" s="12">
        <v>-21</v>
      </c>
      <c r="F285" s="12">
        <v>0.78</v>
      </c>
      <c r="G285" s="12">
        <v>1</v>
      </c>
      <c r="H285" s="12">
        <v>-22</v>
      </c>
      <c r="I285" s="12">
        <v>3534</v>
      </c>
      <c r="J285" s="12">
        <v>3922</v>
      </c>
      <c r="K285" s="12">
        <v>-9.89</v>
      </c>
      <c r="L285" s="12">
        <v>34.44</v>
      </c>
      <c r="M285" s="61" t="s">
        <v>160</v>
      </c>
    </row>
    <row r="286" spans="1:13">
      <c r="A286" s="61" t="s">
        <v>620</v>
      </c>
      <c r="B286" s="61" t="s">
        <v>621</v>
      </c>
      <c r="C286" s="12">
        <v>1.71</v>
      </c>
      <c r="D286" s="12">
        <v>1.28</v>
      </c>
      <c r="E286" s="12">
        <v>33.590000000000003</v>
      </c>
      <c r="F286" s="12">
        <v>1.71</v>
      </c>
      <c r="G286" s="12">
        <v>1.25</v>
      </c>
      <c r="H286" s="12">
        <v>36.799999999999997</v>
      </c>
      <c r="I286" s="12">
        <v>1034</v>
      </c>
      <c r="J286" s="12">
        <v>886</v>
      </c>
      <c r="K286" s="12">
        <v>16.7</v>
      </c>
      <c r="L286" s="12">
        <v>74.739999999999995</v>
      </c>
      <c r="M286" s="61" t="s">
        <v>159</v>
      </c>
    </row>
    <row r="287" spans="1:13">
      <c r="A287" s="61" t="s">
        <v>1116</v>
      </c>
      <c r="B287" s="61" t="s">
        <v>1117</v>
      </c>
      <c r="C287" s="12">
        <v>0.51</v>
      </c>
      <c r="D287" s="12">
        <v>0.64</v>
      </c>
      <c r="E287" s="12">
        <v>-20.309999999999999</v>
      </c>
      <c r="F287" s="12">
        <v>0.51</v>
      </c>
      <c r="G287" s="12">
        <v>0.63</v>
      </c>
      <c r="H287" s="12">
        <v>-19.05</v>
      </c>
      <c r="I287" s="12">
        <v>13844</v>
      </c>
      <c r="J287" s="12">
        <v>14510</v>
      </c>
      <c r="K287" s="12">
        <v>-4.59</v>
      </c>
      <c r="L287" s="12">
        <v>21.21</v>
      </c>
      <c r="M287" s="61" t="s">
        <v>158</v>
      </c>
    </row>
    <row r="288" spans="1:13">
      <c r="A288" s="61" t="s">
        <v>776</v>
      </c>
      <c r="B288" s="61" t="s">
        <v>777</v>
      </c>
      <c r="C288" s="12">
        <v>-0.09</v>
      </c>
      <c r="D288" s="12">
        <v>0</v>
      </c>
      <c r="E288" s="12">
        <v>0</v>
      </c>
      <c r="F288" s="12">
        <v>-0.09</v>
      </c>
      <c r="G288" s="12">
        <v>-0.02</v>
      </c>
      <c r="H288" s="12">
        <v>-350</v>
      </c>
      <c r="I288" s="12">
        <v>520.66</v>
      </c>
      <c r="J288" s="12">
        <v>692.06</v>
      </c>
      <c r="K288" s="12">
        <v>-24.77</v>
      </c>
      <c r="L288" s="12">
        <v>5.46</v>
      </c>
      <c r="M288" s="61" t="s">
        <v>162</v>
      </c>
    </row>
    <row r="289" spans="1:13">
      <c r="A289" s="61" t="s">
        <v>302</v>
      </c>
      <c r="B289" s="61" t="s">
        <v>303</v>
      </c>
      <c r="C289" s="12">
        <v>0.71</v>
      </c>
      <c r="D289" s="12">
        <v>1.45</v>
      </c>
      <c r="E289" s="12">
        <v>-51.03</v>
      </c>
      <c r="F289" s="12">
        <v>0.36</v>
      </c>
      <c r="G289" s="12">
        <v>1.44</v>
      </c>
      <c r="H289" s="12">
        <v>-75</v>
      </c>
      <c r="I289" s="12">
        <v>949.07</v>
      </c>
      <c r="J289" s="12">
        <v>1088.76</v>
      </c>
      <c r="K289" s="12">
        <v>-12.83</v>
      </c>
      <c r="L289" s="12">
        <v>62.47</v>
      </c>
      <c r="M289" s="61" t="s">
        <v>160</v>
      </c>
    </row>
    <row r="290" spans="1:13">
      <c r="A290" s="61" t="s">
        <v>1060</v>
      </c>
      <c r="B290" s="61" t="s">
        <v>1061</v>
      </c>
      <c r="C290" s="12">
        <v>0.2</v>
      </c>
      <c r="D290" s="12">
        <v>0.28999999999999998</v>
      </c>
      <c r="E290" s="12">
        <v>-31.03</v>
      </c>
      <c r="F290" s="12">
        <v>0.02</v>
      </c>
      <c r="G290" s="12">
        <v>0.17</v>
      </c>
      <c r="H290" s="12">
        <v>-88.24</v>
      </c>
      <c r="I290" s="12">
        <v>5164</v>
      </c>
      <c r="J290" s="12">
        <v>5718</v>
      </c>
      <c r="K290" s="12">
        <v>-9.69</v>
      </c>
      <c r="L290" s="12">
        <v>18.260000000000002</v>
      </c>
      <c r="M290" s="61" t="s">
        <v>158</v>
      </c>
    </row>
    <row r="291" spans="1:13">
      <c r="A291" s="61" t="s">
        <v>622</v>
      </c>
      <c r="B291" s="61" t="s">
        <v>623</v>
      </c>
      <c r="C291" s="12">
        <v>0.19</v>
      </c>
      <c r="D291" s="12">
        <v>0.93</v>
      </c>
      <c r="E291" s="12">
        <v>-79.569999999999993</v>
      </c>
      <c r="F291" s="12">
        <v>0.06</v>
      </c>
      <c r="G291" s="12">
        <v>0.91</v>
      </c>
      <c r="H291" s="12">
        <v>-93.41</v>
      </c>
      <c r="I291" s="12">
        <v>1034.7</v>
      </c>
      <c r="J291" s="12">
        <v>1191.0999999999999</v>
      </c>
      <c r="K291" s="12">
        <v>-13.13</v>
      </c>
      <c r="L291" s="12">
        <v>9.69</v>
      </c>
      <c r="M291" s="61" t="s">
        <v>161</v>
      </c>
    </row>
    <row r="292" spans="1:13">
      <c r="A292" s="61" t="s">
        <v>892</v>
      </c>
      <c r="B292" s="61" t="s">
        <v>893</v>
      </c>
      <c r="C292" s="12">
        <v>0.48</v>
      </c>
      <c r="D292" s="12">
        <v>1.08</v>
      </c>
      <c r="E292" s="12">
        <v>-55.56</v>
      </c>
      <c r="F292" s="12">
        <v>0.48</v>
      </c>
      <c r="G292" s="12">
        <v>1.07</v>
      </c>
      <c r="H292" s="12">
        <v>-55.14</v>
      </c>
      <c r="I292" s="12">
        <v>11854</v>
      </c>
      <c r="J292" s="12">
        <v>20594</v>
      </c>
      <c r="K292" s="12">
        <v>-42.44</v>
      </c>
      <c r="L292" s="12">
        <v>32.1</v>
      </c>
      <c r="M292" s="61" t="s">
        <v>289</v>
      </c>
    </row>
    <row r="293" spans="1:13">
      <c r="A293" s="61" t="s">
        <v>304</v>
      </c>
      <c r="B293" s="61" t="s">
        <v>305</v>
      </c>
      <c r="C293" s="12">
        <v>0.24</v>
      </c>
      <c r="D293" s="12">
        <v>0.39</v>
      </c>
      <c r="E293" s="12">
        <v>-38.46</v>
      </c>
      <c r="F293" s="12">
        <v>0.1</v>
      </c>
      <c r="G293" s="12">
        <v>0.41</v>
      </c>
      <c r="H293" s="12">
        <v>-75.61</v>
      </c>
      <c r="I293" s="12">
        <v>2574</v>
      </c>
      <c r="J293" s="12">
        <v>3185</v>
      </c>
      <c r="K293" s="12">
        <v>-19.18</v>
      </c>
      <c r="L293" s="12">
        <v>27.27</v>
      </c>
      <c r="M293" s="61" t="s">
        <v>158</v>
      </c>
    </row>
    <row r="294" spans="1:13">
      <c r="A294" s="61" t="s">
        <v>974</v>
      </c>
      <c r="B294" s="61" t="s">
        <v>975</v>
      </c>
      <c r="C294" s="12">
        <v>0.17</v>
      </c>
      <c r="D294" s="12">
        <v>0.39</v>
      </c>
      <c r="E294" s="12">
        <v>-56.41</v>
      </c>
      <c r="F294" s="12">
        <v>-0.31</v>
      </c>
      <c r="G294" s="12">
        <v>0.1</v>
      </c>
      <c r="H294" s="12">
        <v>-410</v>
      </c>
      <c r="I294" s="12">
        <v>2598</v>
      </c>
      <c r="J294" s="12">
        <v>3017</v>
      </c>
      <c r="K294" s="12">
        <v>-13.89</v>
      </c>
      <c r="L294" s="12">
        <v>24.8</v>
      </c>
      <c r="M294" s="61" t="s">
        <v>160</v>
      </c>
    </row>
    <row r="295" spans="1:13">
      <c r="A295" s="61" t="s">
        <v>306</v>
      </c>
      <c r="B295" s="61" t="s">
        <v>307</v>
      </c>
      <c r="C295" s="12">
        <v>-0.85</v>
      </c>
      <c r="D295" s="12">
        <v>-1.52</v>
      </c>
      <c r="E295" s="12">
        <v>44.08</v>
      </c>
      <c r="F295" s="12">
        <v>-0.83</v>
      </c>
      <c r="G295" s="12">
        <v>-1.52</v>
      </c>
      <c r="H295" s="12">
        <v>45.39</v>
      </c>
      <c r="I295" s="12">
        <v>886.47</v>
      </c>
      <c r="J295" s="12">
        <v>1001.61</v>
      </c>
      <c r="K295" s="12">
        <v>-11.5</v>
      </c>
      <c r="L295" s="12">
        <v>8.2799999999999994</v>
      </c>
      <c r="M295" s="61" t="s">
        <v>160</v>
      </c>
    </row>
    <row r="296" spans="1:13">
      <c r="A296" s="61" t="s">
        <v>624</v>
      </c>
      <c r="B296" s="61" t="s">
        <v>625</v>
      </c>
      <c r="C296" s="12">
        <v>0.19</v>
      </c>
      <c r="D296" s="12">
        <v>0.23</v>
      </c>
      <c r="E296" s="12">
        <v>-17.39</v>
      </c>
      <c r="F296" s="12">
        <v>0.15</v>
      </c>
      <c r="G296" s="12">
        <v>0.2</v>
      </c>
      <c r="H296" s="12">
        <v>-25</v>
      </c>
      <c r="I296" s="12">
        <v>2036</v>
      </c>
      <c r="J296" s="12">
        <v>2643</v>
      </c>
      <c r="K296" s="12">
        <v>-22.97</v>
      </c>
      <c r="L296" s="12">
        <v>13.39</v>
      </c>
      <c r="M296" s="61" t="s">
        <v>161</v>
      </c>
    </row>
    <row r="297" spans="1:13">
      <c r="A297" s="61" t="s">
        <v>626</v>
      </c>
      <c r="B297" s="61" t="s">
        <v>627</v>
      </c>
      <c r="C297" s="12">
        <v>0.24</v>
      </c>
      <c r="D297" s="12">
        <v>1</v>
      </c>
      <c r="E297" s="12">
        <v>-76</v>
      </c>
      <c r="F297" s="12">
        <v>0.24</v>
      </c>
      <c r="G297" s="12">
        <v>-1.1599999999999999</v>
      </c>
      <c r="H297" s="12">
        <v>120.69</v>
      </c>
      <c r="I297" s="12">
        <v>697.63</v>
      </c>
      <c r="J297" s="12">
        <v>811.54</v>
      </c>
      <c r="K297" s="12">
        <v>-14.04</v>
      </c>
      <c r="L297" s="12">
        <v>28.45</v>
      </c>
      <c r="M297" s="61" t="s">
        <v>289</v>
      </c>
    </row>
    <row r="298" spans="1:13">
      <c r="A298" s="61" t="s">
        <v>778</v>
      </c>
      <c r="B298" s="61" t="s">
        <v>779</v>
      </c>
      <c r="C298" s="12">
        <v>2.68</v>
      </c>
      <c r="D298" s="12">
        <v>2.1</v>
      </c>
      <c r="E298" s="12">
        <v>27.62</v>
      </c>
      <c r="F298" s="12">
        <v>2.67</v>
      </c>
      <c r="G298" s="12">
        <v>-5.7</v>
      </c>
      <c r="H298" s="12">
        <v>146.84</v>
      </c>
      <c r="I298" s="12">
        <v>1279.8900000000001</v>
      </c>
      <c r="J298" s="12">
        <v>1246.5</v>
      </c>
      <c r="K298" s="12">
        <v>2.68</v>
      </c>
      <c r="L298" s="12">
        <v>206.74</v>
      </c>
      <c r="M298" s="61" t="s">
        <v>162</v>
      </c>
    </row>
    <row r="299" spans="1:13">
      <c r="A299" s="61" t="s">
        <v>308</v>
      </c>
      <c r="B299" s="61" t="s">
        <v>309</v>
      </c>
      <c r="C299" s="12">
        <v>0.06</v>
      </c>
      <c r="D299" s="12">
        <v>0.04</v>
      </c>
      <c r="E299" s="12">
        <v>50</v>
      </c>
      <c r="F299" s="12">
        <v>0.06</v>
      </c>
      <c r="G299" s="12">
        <v>0.03</v>
      </c>
      <c r="H299" s="12">
        <v>100</v>
      </c>
      <c r="I299" s="12">
        <v>898.2</v>
      </c>
      <c r="J299" s="12">
        <v>1112.43</v>
      </c>
      <c r="K299" s="12">
        <v>-19.260000000000002</v>
      </c>
      <c r="L299" s="12">
        <v>18.38</v>
      </c>
      <c r="M299" s="61" t="s">
        <v>158</v>
      </c>
    </row>
    <row r="300" spans="1:13">
      <c r="A300" s="61" t="s">
        <v>976</v>
      </c>
      <c r="B300" s="61" t="s">
        <v>977</v>
      </c>
      <c r="C300" s="12">
        <v>3.94</v>
      </c>
      <c r="D300" s="12">
        <v>7.8</v>
      </c>
      <c r="E300" s="12">
        <v>-49.49</v>
      </c>
      <c r="F300" s="12">
        <v>4.3</v>
      </c>
      <c r="G300" s="12">
        <v>7.14</v>
      </c>
      <c r="H300" s="12">
        <v>-39.78</v>
      </c>
      <c r="I300" s="12">
        <v>751.42</v>
      </c>
      <c r="J300" s="12">
        <v>3202.45</v>
      </c>
      <c r="K300" s="12">
        <v>-76.540000000000006</v>
      </c>
      <c r="L300" s="12">
        <v>7.83</v>
      </c>
      <c r="M300" s="61" t="s">
        <v>160</v>
      </c>
    </row>
    <row r="301" spans="1:13">
      <c r="A301" s="61" t="s">
        <v>780</v>
      </c>
      <c r="B301" s="61" t="s">
        <v>781</v>
      </c>
      <c r="C301" s="12">
        <v>0.21</v>
      </c>
      <c r="D301" s="12">
        <v>0.33</v>
      </c>
      <c r="E301" s="12">
        <v>-36.36</v>
      </c>
      <c r="F301" s="12">
        <v>0.18</v>
      </c>
      <c r="G301" s="12">
        <v>0.3</v>
      </c>
      <c r="H301" s="12">
        <v>-40</v>
      </c>
      <c r="I301" s="12">
        <v>468.69</v>
      </c>
      <c r="J301" s="12">
        <v>396.76</v>
      </c>
      <c r="K301" s="12">
        <v>18.13</v>
      </c>
      <c r="L301" s="12">
        <v>43.25</v>
      </c>
      <c r="M301" s="61" t="s">
        <v>162</v>
      </c>
    </row>
    <row r="302" spans="1:13">
      <c r="A302" s="61" t="s">
        <v>199</v>
      </c>
      <c r="B302" s="61" t="s">
        <v>229</v>
      </c>
      <c r="C302" s="12">
        <v>0.44</v>
      </c>
      <c r="D302" s="12">
        <v>0.4</v>
      </c>
      <c r="E302" s="12">
        <v>10</v>
      </c>
      <c r="F302" s="12">
        <v>0.38</v>
      </c>
      <c r="G302" s="12">
        <v>0.41</v>
      </c>
      <c r="H302" s="12">
        <v>-7.32</v>
      </c>
      <c r="I302" s="12">
        <v>757.3</v>
      </c>
      <c r="J302" s="12">
        <v>764.15</v>
      </c>
      <c r="K302" s="12">
        <v>-0.9</v>
      </c>
      <c r="L302" s="12">
        <v>34.049999999999997</v>
      </c>
      <c r="M302" s="61" t="s">
        <v>159</v>
      </c>
    </row>
    <row r="303" spans="1:13">
      <c r="A303" s="61" t="s">
        <v>628</v>
      </c>
      <c r="B303" s="61" t="s">
        <v>629</v>
      </c>
      <c r="C303" s="12">
        <v>0.99</v>
      </c>
      <c r="D303" s="12">
        <v>0.96</v>
      </c>
      <c r="E303" s="12">
        <v>3.13</v>
      </c>
      <c r="F303" s="12">
        <v>0.98</v>
      </c>
      <c r="G303" s="12">
        <v>1.04</v>
      </c>
      <c r="H303" s="12">
        <v>-5.77</v>
      </c>
      <c r="I303" s="12">
        <v>5647.2</v>
      </c>
      <c r="J303" s="12">
        <v>6075.3</v>
      </c>
      <c r="K303" s="12">
        <v>-7.05</v>
      </c>
      <c r="L303" s="12">
        <v>57.17</v>
      </c>
      <c r="M303" s="61" t="s">
        <v>158</v>
      </c>
    </row>
    <row r="304" spans="1:13">
      <c r="A304" s="61" t="s">
        <v>630</v>
      </c>
      <c r="B304" s="61" t="s">
        <v>631</v>
      </c>
      <c r="C304" s="12">
        <v>0.57999999999999996</v>
      </c>
      <c r="D304" s="12">
        <v>0.71</v>
      </c>
      <c r="E304" s="12">
        <v>-18.309999999999999</v>
      </c>
      <c r="F304" s="12">
        <v>0.52</v>
      </c>
      <c r="G304" s="12">
        <v>0.66</v>
      </c>
      <c r="H304" s="12">
        <v>-21.21</v>
      </c>
      <c r="I304" s="12">
        <v>1465.18</v>
      </c>
      <c r="J304" s="12">
        <v>1673.22</v>
      </c>
      <c r="K304" s="12">
        <v>-12.43</v>
      </c>
      <c r="L304" s="12">
        <v>26.11</v>
      </c>
      <c r="M304" s="61" t="s">
        <v>158</v>
      </c>
    </row>
    <row r="305" spans="1:13">
      <c r="A305" s="61" t="s">
        <v>632</v>
      </c>
      <c r="B305" s="61" t="s">
        <v>633</v>
      </c>
      <c r="C305" s="12">
        <v>1.07</v>
      </c>
      <c r="D305" s="12">
        <v>0.85</v>
      </c>
      <c r="E305" s="12">
        <v>25.88</v>
      </c>
      <c r="F305" s="12">
        <v>1.06</v>
      </c>
      <c r="G305" s="12">
        <v>0.83</v>
      </c>
      <c r="H305" s="12">
        <v>27.71</v>
      </c>
      <c r="I305" s="12">
        <v>26657</v>
      </c>
      <c r="J305" s="12">
        <v>26704</v>
      </c>
      <c r="K305" s="12">
        <v>-0.18</v>
      </c>
      <c r="L305" s="12">
        <v>58.78</v>
      </c>
      <c r="M305" s="61" t="s">
        <v>250</v>
      </c>
    </row>
    <row r="306" spans="1:13">
      <c r="A306" s="61" t="s">
        <v>782</v>
      </c>
      <c r="B306" s="61" t="s">
        <v>783</v>
      </c>
      <c r="C306" s="12">
        <v>0.22</v>
      </c>
      <c r="D306" s="12">
        <v>0.32</v>
      </c>
      <c r="E306" s="12">
        <v>-31.25</v>
      </c>
      <c r="F306" s="12">
        <v>0.72</v>
      </c>
      <c r="G306" s="12">
        <v>0.34</v>
      </c>
      <c r="H306" s="12">
        <v>111.76</v>
      </c>
      <c r="I306" s="12">
        <v>1432</v>
      </c>
      <c r="J306" s="12">
        <v>1709</v>
      </c>
      <c r="K306" s="12">
        <v>-16.21</v>
      </c>
      <c r="L306" s="12">
        <v>23.26</v>
      </c>
      <c r="M306" s="61" t="s">
        <v>163</v>
      </c>
    </row>
    <row r="307" spans="1:13">
      <c r="A307" s="61" t="s">
        <v>784</v>
      </c>
      <c r="B307" s="61" t="s">
        <v>785</v>
      </c>
      <c r="C307" s="12">
        <v>0.65</v>
      </c>
      <c r="D307" s="12">
        <v>0.52</v>
      </c>
      <c r="E307" s="12">
        <v>25</v>
      </c>
      <c r="F307" s="12">
        <v>0.64</v>
      </c>
      <c r="G307" s="12">
        <v>0.51</v>
      </c>
      <c r="H307" s="12">
        <v>25.49</v>
      </c>
      <c r="I307" s="12">
        <v>14930.4</v>
      </c>
      <c r="J307" s="12">
        <v>12774.7</v>
      </c>
      <c r="K307" s="12">
        <v>16.87</v>
      </c>
      <c r="L307" s="12">
        <v>56.05</v>
      </c>
      <c r="M307" s="61" t="s">
        <v>250</v>
      </c>
    </row>
    <row r="308" spans="1:13">
      <c r="A308" s="61" t="s">
        <v>1152</v>
      </c>
      <c r="B308" s="61" t="s">
        <v>1153</v>
      </c>
      <c r="C308" s="12">
        <v>0.77</v>
      </c>
      <c r="D308" s="12">
        <v>0.7</v>
      </c>
      <c r="E308" s="12">
        <v>10</v>
      </c>
      <c r="F308" s="12">
        <v>0.4</v>
      </c>
      <c r="G308" s="12">
        <v>0.64</v>
      </c>
      <c r="H308" s="12">
        <v>-37.5</v>
      </c>
      <c r="I308" s="12">
        <v>3933</v>
      </c>
      <c r="J308" s="12">
        <v>3706</v>
      </c>
      <c r="K308" s="12">
        <v>6.13</v>
      </c>
      <c r="L308" s="12">
        <v>37.14</v>
      </c>
      <c r="M308" s="61" t="s">
        <v>250</v>
      </c>
    </row>
    <row r="309" spans="1:13">
      <c r="A309" s="61" t="s">
        <v>533</v>
      </c>
      <c r="B309" s="61" t="s">
        <v>534</v>
      </c>
      <c r="C309" s="12">
        <v>0.02</v>
      </c>
      <c r="D309" s="12">
        <v>0.77</v>
      </c>
      <c r="E309" s="12">
        <v>-97.4</v>
      </c>
      <c r="F309" s="12">
        <v>0.01</v>
      </c>
      <c r="G309" s="12">
        <v>0.76</v>
      </c>
      <c r="H309" s="12">
        <v>-98.68</v>
      </c>
      <c r="I309" s="12">
        <v>282.89999999999998</v>
      </c>
      <c r="J309" s="12">
        <v>531.4</v>
      </c>
      <c r="K309" s="12">
        <v>-46.76</v>
      </c>
      <c r="L309" s="12">
        <v>16.55</v>
      </c>
      <c r="M309" s="61" t="s">
        <v>162</v>
      </c>
    </row>
    <row r="310" spans="1:13">
      <c r="A310" s="61" t="s">
        <v>358</v>
      </c>
      <c r="B310" s="61" t="s">
        <v>359</v>
      </c>
      <c r="C310" s="12">
        <v>0.84</v>
      </c>
      <c r="D310" s="12">
        <v>0.86</v>
      </c>
      <c r="E310" s="12">
        <v>-2.33</v>
      </c>
      <c r="F310" s="12">
        <v>0.74</v>
      </c>
      <c r="G310" s="12">
        <v>0.82</v>
      </c>
      <c r="H310" s="12">
        <v>-9.76</v>
      </c>
      <c r="I310" s="12">
        <v>5899.9</v>
      </c>
      <c r="J310" s="12">
        <v>6051.8</v>
      </c>
      <c r="K310" s="12">
        <v>-2.5099999999999998</v>
      </c>
      <c r="L310" s="12">
        <v>31.85</v>
      </c>
      <c r="M310" s="61" t="s">
        <v>250</v>
      </c>
    </row>
    <row r="311" spans="1:13">
      <c r="A311" s="61" t="s">
        <v>786</v>
      </c>
      <c r="B311" s="61" t="s">
        <v>787</v>
      </c>
      <c r="C311" s="12">
        <v>0.55000000000000004</v>
      </c>
      <c r="D311" s="12">
        <v>0.76</v>
      </c>
      <c r="E311" s="12">
        <v>-27.63</v>
      </c>
      <c r="F311" s="12">
        <v>-3.64</v>
      </c>
      <c r="G311" s="12">
        <v>0.4</v>
      </c>
      <c r="H311" s="12">
        <v>-1010</v>
      </c>
      <c r="I311" s="12">
        <v>345.85</v>
      </c>
      <c r="J311" s="12">
        <v>384.95</v>
      </c>
      <c r="K311" s="12">
        <v>-10.16</v>
      </c>
      <c r="L311" s="12">
        <v>29.96</v>
      </c>
      <c r="M311" s="61" t="s">
        <v>158</v>
      </c>
    </row>
    <row r="312" spans="1:13">
      <c r="A312" s="61" t="s">
        <v>788</v>
      </c>
      <c r="B312" s="61" t="s">
        <v>789</v>
      </c>
      <c r="C312" s="12">
        <v>-1.73</v>
      </c>
      <c r="D312" s="12">
        <v>1.19</v>
      </c>
      <c r="E312" s="12">
        <v>-245.38</v>
      </c>
      <c r="F312" s="12">
        <v>-1.74</v>
      </c>
      <c r="G312" s="12">
        <v>1.18</v>
      </c>
      <c r="H312" s="12">
        <v>-247.46</v>
      </c>
      <c r="I312" s="12">
        <v>8266</v>
      </c>
      <c r="J312" s="12">
        <v>12049</v>
      </c>
      <c r="K312" s="12">
        <v>-31.4</v>
      </c>
      <c r="L312" s="12">
        <v>38.590000000000003</v>
      </c>
      <c r="M312" s="61" t="s">
        <v>160</v>
      </c>
    </row>
    <row r="313" spans="1:13">
      <c r="A313" s="61" t="s">
        <v>1062</v>
      </c>
      <c r="B313" s="61" t="s">
        <v>1063</v>
      </c>
      <c r="C313" s="12">
        <v>7.0000000000000007E-2</v>
      </c>
      <c r="D313" s="12">
        <v>0.14000000000000001</v>
      </c>
      <c r="E313" s="12">
        <v>-50</v>
      </c>
      <c r="F313" s="12">
        <v>7.0000000000000007E-2</v>
      </c>
      <c r="G313" s="12">
        <v>0.14000000000000001</v>
      </c>
      <c r="H313" s="12">
        <v>-50</v>
      </c>
      <c r="I313" s="12">
        <v>859.61</v>
      </c>
      <c r="J313" s="12">
        <v>678.81</v>
      </c>
      <c r="K313" s="12">
        <v>26.63</v>
      </c>
      <c r="L313" s="12">
        <v>9.6199999999999992</v>
      </c>
      <c r="M313" s="61" t="s">
        <v>470</v>
      </c>
    </row>
    <row r="314" spans="1:13">
      <c r="A314" s="61" t="s">
        <v>1064</v>
      </c>
      <c r="B314" s="61" t="s">
        <v>1065</v>
      </c>
      <c r="C314" s="12">
        <v>0.16</v>
      </c>
      <c r="D314" s="12">
        <v>0.41</v>
      </c>
      <c r="E314" s="12">
        <v>-60.98</v>
      </c>
      <c r="F314" s="12">
        <v>0.15</v>
      </c>
      <c r="G314" s="12">
        <v>0.4</v>
      </c>
      <c r="H314" s="12">
        <v>-62.5</v>
      </c>
      <c r="I314" s="12">
        <v>192.95</v>
      </c>
      <c r="J314" s="12">
        <v>268.17</v>
      </c>
      <c r="K314" s="12">
        <v>-28.05</v>
      </c>
      <c r="L314" s="12">
        <v>26.32</v>
      </c>
      <c r="M314" s="61" t="s">
        <v>162</v>
      </c>
    </row>
    <row r="315" spans="1:13">
      <c r="A315" s="61" t="s">
        <v>200</v>
      </c>
      <c r="B315" s="61" t="s">
        <v>201</v>
      </c>
      <c r="C315" s="12">
        <v>-0.3</v>
      </c>
      <c r="D315" s="12">
        <v>-0.3</v>
      </c>
      <c r="E315" s="12">
        <v>0</v>
      </c>
      <c r="F315" s="12">
        <v>-0.36</v>
      </c>
      <c r="G315" s="12">
        <v>-0.3</v>
      </c>
      <c r="H315" s="12">
        <v>-20</v>
      </c>
      <c r="I315" s="12">
        <v>1106</v>
      </c>
      <c r="J315" s="12">
        <v>1498</v>
      </c>
      <c r="K315" s="12">
        <v>-26.17</v>
      </c>
      <c r="L315" s="12">
        <v>8.4</v>
      </c>
      <c r="M315" s="61" t="s">
        <v>162</v>
      </c>
    </row>
    <row r="316" spans="1:13">
      <c r="A316" s="61" t="s">
        <v>535</v>
      </c>
      <c r="B316" s="61" t="s">
        <v>536</v>
      </c>
      <c r="C316" s="12">
        <v>0.35</v>
      </c>
      <c r="D316" s="12">
        <v>0.47</v>
      </c>
      <c r="E316" s="12">
        <v>-25.53</v>
      </c>
      <c r="F316" s="12">
        <v>0.34</v>
      </c>
      <c r="G316" s="12">
        <v>0.46</v>
      </c>
      <c r="H316" s="12">
        <v>-26.09</v>
      </c>
      <c r="I316" s="12">
        <v>13099</v>
      </c>
      <c r="J316" s="12">
        <v>15837</v>
      </c>
      <c r="K316" s="12">
        <v>-17.29</v>
      </c>
      <c r="L316" s="12">
        <v>25.75</v>
      </c>
      <c r="M316" s="61" t="s">
        <v>162</v>
      </c>
    </row>
    <row r="317" spans="1:13">
      <c r="A317" s="61" t="s">
        <v>1066</v>
      </c>
      <c r="B317" s="61" t="s">
        <v>1067</v>
      </c>
      <c r="C317" s="12">
        <v>0.8</v>
      </c>
      <c r="D317" s="12">
        <v>0.71</v>
      </c>
      <c r="E317" s="12">
        <v>12.68</v>
      </c>
      <c r="F317" s="12">
        <v>0.72</v>
      </c>
      <c r="G317" s="12">
        <v>0.69</v>
      </c>
      <c r="H317" s="12">
        <v>4.3499999999999996</v>
      </c>
      <c r="I317" s="12">
        <v>408.59</v>
      </c>
      <c r="J317" s="12">
        <v>414.18</v>
      </c>
      <c r="K317" s="12">
        <v>-1.35</v>
      </c>
      <c r="L317" s="12">
        <v>70.95</v>
      </c>
      <c r="M317" s="61" t="s">
        <v>250</v>
      </c>
    </row>
    <row r="318" spans="1:13">
      <c r="A318" s="61" t="s">
        <v>978</v>
      </c>
      <c r="B318" s="61" t="s">
        <v>979</v>
      </c>
      <c r="C318" s="12">
        <v>-0.1</v>
      </c>
      <c r="D318" s="12">
        <v>0.41</v>
      </c>
      <c r="E318" s="12">
        <v>-124.39</v>
      </c>
      <c r="F318" s="12">
        <v>-1.27</v>
      </c>
      <c r="G318" s="12">
        <v>0.28999999999999998</v>
      </c>
      <c r="H318" s="12">
        <v>-537.92999999999995</v>
      </c>
      <c r="I318" s="12">
        <v>570.59</v>
      </c>
      <c r="J318" s="12">
        <v>871.89</v>
      </c>
      <c r="K318" s="12">
        <v>-34.56</v>
      </c>
      <c r="L318" s="12">
        <v>20.28</v>
      </c>
      <c r="M318" s="61" t="s">
        <v>162</v>
      </c>
    </row>
    <row r="319" spans="1:13">
      <c r="A319" s="61" t="s">
        <v>894</v>
      </c>
      <c r="B319" s="61" t="s">
        <v>895</v>
      </c>
      <c r="C319" s="12">
        <v>1.0900000000000001</v>
      </c>
      <c r="D319" s="12">
        <v>0.93</v>
      </c>
      <c r="E319" s="12">
        <v>17.2</v>
      </c>
      <c r="F319" s="12">
        <v>1.01</v>
      </c>
      <c r="G319" s="12">
        <v>0.49</v>
      </c>
      <c r="H319" s="12">
        <v>106.12</v>
      </c>
      <c r="I319" s="12">
        <v>798.9</v>
      </c>
      <c r="J319" s="12">
        <v>1757.4</v>
      </c>
      <c r="K319" s="12">
        <v>-54.54</v>
      </c>
      <c r="L319" s="12">
        <v>48.66</v>
      </c>
      <c r="M319" s="61" t="s">
        <v>159</v>
      </c>
    </row>
    <row r="320" spans="1:13">
      <c r="A320" s="61" t="s">
        <v>202</v>
      </c>
      <c r="B320" s="61" t="s">
        <v>203</v>
      </c>
      <c r="C320" s="12">
        <v>1.27</v>
      </c>
      <c r="D320" s="12">
        <v>1.49</v>
      </c>
      <c r="E320" s="12">
        <v>-14.77</v>
      </c>
      <c r="F320" s="12">
        <v>1.25</v>
      </c>
      <c r="G320" s="12">
        <v>1.46</v>
      </c>
      <c r="H320" s="12">
        <v>-14.38</v>
      </c>
      <c r="I320" s="12">
        <v>3161</v>
      </c>
      <c r="J320" s="12">
        <v>3538</v>
      </c>
      <c r="K320" s="12">
        <v>-10.66</v>
      </c>
      <c r="L320" s="12">
        <v>77.23</v>
      </c>
      <c r="M320" s="61" t="s">
        <v>163</v>
      </c>
    </row>
    <row r="321" spans="1:13">
      <c r="A321" s="61" t="s">
        <v>790</v>
      </c>
      <c r="B321" s="61" t="s">
        <v>791</v>
      </c>
      <c r="C321" s="12">
        <v>0.02</v>
      </c>
      <c r="D321" s="12">
        <v>0.38</v>
      </c>
      <c r="E321" s="12">
        <v>-94.74</v>
      </c>
      <c r="F321" s="12">
        <v>-0.01</v>
      </c>
      <c r="G321" s="12">
        <v>0.15</v>
      </c>
      <c r="H321" s="12">
        <v>-106.67</v>
      </c>
      <c r="I321" s="12">
        <v>223.06</v>
      </c>
      <c r="J321" s="12">
        <v>354.29</v>
      </c>
      <c r="K321" s="12">
        <v>-37.04</v>
      </c>
      <c r="L321" s="12">
        <v>17.88</v>
      </c>
      <c r="M321" s="61" t="s">
        <v>161</v>
      </c>
    </row>
    <row r="322" spans="1:13">
      <c r="A322" s="61" t="s">
        <v>792</v>
      </c>
      <c r="B322" s="61" t="s">
        <v>793</v>
      </c>
      <c r="C322" s="12">
        <v>0.44</v>
      </c>
      <c r="D322" s="12">
        <v>0.55000000000000004</v>
      </c>
      <c r="E322" s="12">
        <v>-20</v>
      </c>
      <c r="F322" s="12">
        <v>0.46</v>
      </c>
      <c r="G322" s="12">
        <v>0.54</v>
      </c>
      <c r="H322" s="12">
        <v>-14.81</v>
      </c>
      <c r="I322" s="12">
        <v>450.7</v>
      </c>
      <c r="J322" s="12">
        <v>487.6</v>
      </c>
      <c r="K322" s="12">
        <v>-7.57</v>
      </c>
      <c r="L322" s="12">
        <v>20.81</v>
      </c>
      <c r="M322" s="61" t="s">
        <v>160</v>
      </c>
    </row>
    <row r="323" spans="1:13">
      <c r="A323" s="61" t="s">
        <v>434</v>
      </c>
      <c r="B323" s="61" t="s">
        <v>435</v>
      </c>
      <c r="C323" s="12">
        <v>-1.42</v>
      </c>
      <c r="D323" s="12">
        <v>0.09</v>
      </c>
      <c r="E323" s="12">
        <v>-1677.78</v>
      </c>
      <c r="F323" s="12">
        <v>-1.37</v>
      </c>
      <c r="G323" s="12">
        <v>0.95</v>
      </c>
      <c r="H323" s="12">
        <v>-244.21</v>
      </c>
      <c r="I323" s="12">
        <v>7022</v>
      </c>
      <c r="J323" s="12">
        <v>15042</v>
      </c>
      <c r="K323" s="12">
        <v>-53.32</v>
      </c>
      <c r="L323" s="12">
        <v>31.09</v>
      </c>
      <c r="M323" s="61" t="s">
        <v>160</v>
      </c>
    </row>
    <row r="324" spans="1:13">
      <c r="A324" s="61" t="s">
        <v>1068</v>
      </c>
      <c r="B324" s="61" t="s">
        <v>1069</v>
      </c>
      <c r="C324" s="12">
        <v>0.02</v>
      </c>
      <c r="D324" s="12">
        <v>0</v>
      </c>
      <c r="E324" s="12">
        <v>0</v>
      </c>
      <c r="F324" s="12">
        <v>0.01</v>
      </c>
      <c r="G324" s="12">
        <v>0</v>
      </c>
      <c r="H324" s="12">
        <v>0</v>
      </c>
      <c r="I324" s="12">
        <v>5497</v>
      </c>
      <c r="J324" s="12">
        <v>8082</v>
      </c>
      <c r="K324" s="12">
        <v>-31.98</v>
      </c>
      <c r="L324" s="12">
        <v>8.41</v>
      </c>
      <c r="M324" s="61" t="s">
        <v>162</v>
      </c>
    </row>
    <row r="325" spans="1:13">
      <c r="A325" s="61" t="s">
        <v>980</v>
      </c>
      <c r="B325" s="61" t="s">
        <v>981</v>
      </c>
      <c r="C325" s="12">
        <v>0.9</v>
      </c>
      <c r="D325" s="12">
        <v>3.26</v>
      </c>
      <c r="E325" s="12">
        <v>-72.39</v>
      </c>
      <c r="F325" s="12">
        <v>0.84</v>
      </c>
      <c r="G325" s="12">
        <v>3.22</v>
      </c>
      <c r="H325" s="12">
        <v>-73.91</v>
      </c>
      <c r="I325" s="12">
        <v>4474.09</v>
      </c>
      <c r="J325" s="12">
        <v>8249.2099999999991</v>
      </c>
      <c r="K325" s="12">
        <v>-45.76</v>
      </c>
      <c r="L325" s="12">
        <v>58.1</v>
      </c>
      <c r="M325" s="61" t="s">
        <v>289</v>
      </c>
    </row>
    <row r="326" spans="1:13">
      <c r="A326" s="61" t="s">
        <v>794</v>
      </c>
      <c r="B326" s="61" t="s">
        <v>795</v>
      </c>
      <c r="C326" s="12">
        <v>0.39</v>
      </c>
      <c r="D326" s="12">
        <v>0.03</v>
      </c>
      <c r="E326" s="12">
        <v>1200</v>
      </c>
      <c r="F326" s="12">
        <v>0.19</v>
      </c>
      <c r="G326" s="12">
        <v>-0.05</v>
      </c>
      <c r="H326" s="12">
        <v>480</v>
      </c>
      <c r="I326" s="12">
        <v>1264.68</v>
      </c>
      <c r="J326" s="12">
        <v>1203.1199999999999</v>
      </c>
      <c r="K326" s="12">
        <v>5.12</v>
      </c>
      <c r="L326" s="12">
        <v>16.149999999999999</v>
      </c>
      <c r="M326" s="61" t="s">
        <v>250</v>
      </c>
    </row>
    <row r="327" spans="1:13">
      <c r="A327" s="61" t="s">
        <v>360</v>
      </c>
      <c r="B327" s="61" t="s">
        <v>361</v>
      </c>
      <c r="C327" s="12">
        <v>-0.24</v>
      </c>
      <c r="D327" s="12">
        <v>0.63</v>
      </c>
      <c r="E327" s="12">
        <v>-138.1</v>
      </c>
      <c r="F327" s="12">
        <v>-0.68</v>
      </c>
      <c r="G327" s="12">
        <v>0.6</v>
      </c>
      <c r="H327" s="12">
        <v>-213.33</v>
      </c>
      <c r="I327" s="12">
        <v>867.87</v>
      </c>
      <c r="J327" s="12">
        <v>1282.4000000000001</v>
      </c>
      <c r="K327" s="12">
        <v>-32.32</v>
      </c>
      <c r="L327" s="12">
        <v>20.67</v>
      </c>
      <c r="M327" s="61" t="s">
        <v>289</v>
      </c>
    </row>
    <row r="328" spans="1:13">
      <c r="A328" s="61" t="s">
        <v>1070</v>
      </c>
      <c r="B328" s="61" t="s">
        <v>1071</v>
      </c>
      <c r="C328" s="12">
        <v>0.37</v>
      </c>
      <c r="D328" s="12">
        <v>0.51</v>
      </c>
      <c r="E328" s="12">
        <v>-27.45</v>
      </c>
      <c r="F328" s="12">
        <v>0.33</v>
      </c>
      <c r="G328" s="12">
        <v>0.47</v>
      </c>
      <c r="H328" s="12">
        <v>-29.79</v>
      </c>
      <c r="I328" s="12">
        <v>888</v>
      </c>
      <c r="J328" s="12">
        <v>822</v>
      </c>
      <c r="K328" s="12">
        <v>8.0299999999999994</v>
      </c>
      <c r="L328" s="12">
        <v>21.34</v>
      </c>
      <c r="M328" s="61" t="s">
        <v>160</v>
      </c>
    </row>
    <row r="329" spans="1:13">
      <c r="A329" s="61" t="s">
        <v>634</v>
      </c>
      <c r="B329" s="61" t="s">
        <v>635</v>
      </c>
      <c r="C329" s="12">
        <v>0.9</v>
      </c>
      <c r="D329" s="12">
        <v>1.23</v>
      </c>
      <c r="E329" s="12">
        <v>-26.83</v>
      </c>
      <c r="F329" s="12">
        <v>0.53</v>
      </c>
      <c r="G329" s="12">
        <v>1.04</v>
      </c>
      <c r="H329" s="12">
        <v>-49.04</v>
      </c>
      <c r="I329" s="12">
        <v>3010</v>
      </c>
      <c r="J329" s="12">
        <v>3324.2</v>
      </c>
      <c r="K329" s="12">
        <v>-9.4499999999999993</v>
      </c>
      <c r="L329" s="12">
        <v>43.11</v>
      </c>
      <c r="M329" s="61" t="s">
        <v>289</v>
      </c>
    </row>
    <row r="330" spans="1:13">
      <c r="A330" s="61" t="s">
        <v>204</v>
      </c>
      <c r="B330" s="61" t="s">
        <v>205</v>
      </c>
      <c r="C330" s="12">
        <v>0.06</v>
      </c>
      <c r="D330" s="12">
        <v>0.38</v>
      </c>
      <c r="E330" s="12">
        <v>-84.21</v>
      </c>
      <c r="F330" s="12">
        <v>-0.28000000000000003</v>
      </c>
      <c r="G330" s="12">
        <v>0.34</v>
      </c>
      <c r="H330" s="12">
        <v>-182.35</v>
      </c>
      <c r="I330" s="12">
        <v>280.8</v>
      </c>
      <c r="J330" s="12">
        <v>462</v>
      </c>
      <c r="K330" s="12">
        <v>-39.22</v>
      </c>
      <c r="L330" s="12">
        <v>14.33</v>
      </c>
      <c r="M330" s="61" t="s">
        <v>162</v>
      </c>
    </row>
    <row r="331" spans="1:13">
      <c r="A331" s="61" t="s">
        <v>1154</v>
      </c>
      <c r="B331" s="61" t="s">
        <v>1155</v>
      </c>
      <c r="C331" s="12">
        <v>0.08</v>
      </c>
      <c r="D331" s="12">
        <v>0.1</v>
      </c>
      <c r="E331" s="12">
        <v>-20</v>
      </c>
      <c r="F331" s="12">
        <v>0.15</v>
      </c>
      <c r="G331" s="12">
        <v>0.1</v>
      </c>
      <c r="H331" s="12">
        <v>50</v>
      </c>
      <c r="I331" s="12">
        <v>837.96</v>
      </c>
      <c r="J331" s="12">
        <v>868.78</v>
      </c>
      <c r="K331" s="12">
        <v>-3.55</v>
      </c>
      <c r="L331" s="12">
        <v>26.15</v>
      </c>
      <c r="M331" s="61" t="s">
        <v>162</v>
      </c>
    </row>
    <row r="332" spans="1:13">
      <c r="A332" s="61" t="s">
        <v>537</v>
      </c>
      <c r="B332" s="61" t="s">
        <v>538</v>
      </c>
      <c r="C332" s="12">
        <v>0.08</v>
      </c>
      <c r="D332" s="12">
        <v>0.15</v>
      </c>
      <c r="E332" s="12">
        <v>-46.67</v>
      </c>
      <c r="F332" s="12">
        <v>0.27</v>
      </c>
      <c r="G332" s="12">
        <v>0.15</v>
      </c>
      <c r="H332" s="12">
        <v>80</v>
      </c>
      <c r="I332" s="12">
        <v>584.49</v>
      </c>
      <c r="J332" s="12">
        <v>741.9</v>
      </c>
      <c r="K332" s="12">
        <v>-21.22</v>
      </c>
      <c r="L332" s="12">
        <v>8.39</v>
      </c>
      <c r="M332" s="61" t="s">
        <v>158</v>
      </c>
    </row>
    <row r="333" spans="1:13">
      <c r="A333" s="61" t="s">
        <v>796</v>
      </c>
      <c r="B333" s="61" t="s">
        <v>797</v>
      </c>
      <c r="C333" s="12">
        <v>0.47</v>
      </c>
      <c r="D333" s="12">
        <v>0.49</v>
      </c>
      <c r="E333" s="12">
        <v>-4.08</v>
      </c>
      <c r="F333" s="12">
        <v>0.37</v>
      </c>
      <c r="G333" s="12">
        <v>0.33</v>
      </c>
      <c r="H333" s="12">
        <v>12.12</v>
      </c>
      <c r="I333" s="12">
        <v>1504.3</v>
      </c>
      <c r="J333" s="12">
        <v>1825.1</v>
      </c>
      <c r="K333" s="12">
        <v>-17.579999999999998</v>
      </c>
      <c r="L333" s="12">
        <v>15.62</v>
      </c>
      <c r="M333" s="61" t="s">
        <v>158</v>
      </c>
    </row>
    <row r="334" spans="1:13">
      <c r="A334" s="61" t="s">
        <v>539</v>
      </c>
      <c r="B334" s="61" t="s">
        <v>540</v>
      </c>
      <c r="C334" s="12">
        <v>0.43</v>
      </c>
      <c r="D334" s="12">
        <v>0.6</v>
      </c>
      <c r="E334" s="12">
        <v>-28.33</v>
      </c>
      <c r="F334" s="12">
        <v>0.35</v>
      </c>
      <c r="G334" s="12">
        <v>0.6</v>
      </c>
      <c r="H334" s="12">
        <v>-41.67</v>
      </c>
      <c r="I334" s="12">
        <v>1602</v>
      </c>
      <c r="J334" s="12">
        <v>1503</v>
      </c>
      <c r="K334" s="12">
        <v>6.59</v>
      </c>
      <c r="L334" s="12">
        <v>43.73</v>
      </c>
      <c r="M334" s="61" t="s">
        <v>163</v>
      </c>
    </row>
    <row r="335" spans="1:13">
      <c r="A335" s="61" t="s">
        <v>982</v>
      </c>
      <c r="B335" s="61" t="s">
        <v>983</v>
      </c>
      <c r="C335" s="12">
        <v>0.15</v>
      </c>
      <c r="D335" s="12">
        <v>0.37</v>
      </c>
      <c r="E335" s="12">
        <v>-59.46</v>
      </c>
      <c r="F335" s="12">
        <v>-0.08</v>
      </c>
      <c r="G335" s="12">
        <v>0.43</v>
      </c>
      <c r="H335" s="12">
        <v>-118.6</v>
      </c>
      <c r="I335" s="12">
        <v>7670</v>
      </c>
      <c r="J335" s="12">
        <v>8589</v>
      </c>
      <c r="K335" s="12">
        <v>-10.7</v>
      </c>
      <c r="L335" s="12">
        <v>11.9</v>
      </c>
      <c r="M335" s="61" t="s">
        <v>158</v>
      </c>
    </row>
    <row r="336" spans="1:13">
      <c r="A336" s="61" t="s">
        <v>896</v>
      </c>
      <c r="B336" s="61" t="s">
        <v>897</v>
      </c>
      <c r="C336" s="12">
        <v>0.5</v>
      </c>
      <c r="D336" s="12">
        <v>0.64</v>
      </c>
      <c r="E336" s="12">
        <v>-21.88</v>
      </c>
      <c r="F336" s="12">
        <v>0.5</v>
      </c>
      <c r="G336" s="12">
        <v>0.64</v>
      </c>
      <c r="H336" s="12">
        <v>-21.88</v>
      </c>
      <c r="I336" s="12">
        <v>447.6</v>
      </c>
      <c r="J336" s="12">
        <v>699.8</v>
      </c>
      <c r="K336" s="12">
        <v>-36.04</v>
      </c>
      <c r="L336" s="12">
        <v>36.93</v>
      </c>
      <c r="M336" s="61" t="s">
        <v>599</v>
      </c>
    </row>
    <row r="337" spans="1:13">
      <c r="A337" s="61" t="s">
        <v>206</v>
      </c>
      <c r="B337" s="61" t="s">
        <v>207</v>
      </c>
      <c r="C337" s="12">
        <v>1</v>
      </c>
      <c r="D337" s="12">
        <v>0.96</v>
      </c>
      <c r="E337" s="12">
        <v>4.17</v>
      </c>
      <c r="F337" s="12">
        <v>0.7</v>
      </c>
      <c r="G337" s="12">
        <v>0.98</v>
      </c>
      <c r="H337" s="12">
        <v>-28.57</v>
      </c>
      <c r="I337" s="12">
        <v>4713</v>
      </c>
      <c r="J337" s="12">
        <v>5088</v>
      </c>
      <c r="K337" s="12">
        <v>-7.37</v>
      </c>
      <c r="L337" s="12">
        <v>60.09</v>
      </c>
      <c r="M337" s="61" t="s">
        <v>158</v>
      </c>
    </row>
    <row r="338" spans="1:13">
      <c r="A338" s="61" t="s">
        <v>984</v>
      </c>
      <c r="B338" s="61" t="s">
        <v>985</v>
      </c>
      <c r="C338" s="12">
        <v>-0.01</v>
      </c>
      <c r="D338" s="12">
        <v>0.08</v>
      </c>
      <c r="E338" s="12">
        <v>-112.5</v>
      </c>
      <c r="F338" s="12">
        <v>-0.03</v>
      </c>
      <c r="G338" s="12">
        <v>7.0000000000000007E-2</v>
      </c>
      <c r="H338" s="12">
        <v>-142.86000000000001</v>
      </c>
      <c r="I338" s="12">
        <v>1009.2</v>
      </c>
      <c r="J338" s="12">
        <v>1557.2</v>
      </c>
      <c r="K338" s="12">
        <v>-35.19</v>
      </c>
      <c r="L338" s="12">
        <v>13.91</v>
      </c>
      <c r="M338" s="61" t="s">
        <v>599</v>
      </c>
    </row>
    <row r="339" spans="1:13">
      <c r="A339" s="61" t="s">
        <v>798</v>
      </c>
      <c r="B339" s="61" t="s">
        <v>799</v>
      </c>
      <c r="C339" s="12">
        <v>-0.42</v>
      </c>
      <c r="D339" s="12">
        <v>-0.84</v>
      </c>
      <c r="E339" s="12">
        <v>50</v>
      </c>
      <c r="F339" s="12">
        <v>-0.33</v>
      </c>
      <c r="G339" s="12">
        <v>-0.84</v>
      </c>
      <c r="H339" s="12">
        <v>60.71</v>
      </c>
      <c r="I339" s="12">
        <v>475</v>
      </c>
      <c r="J339" s="12">
        <v>1149</v>
      </c>
      <c r="K339" s="12">
        <v>-58.66</v>
      </c>
      <c r="L339" s="12">
        <v>66.459999999999994</v>
      </c>
      <c r="M339" s="61" t="s">
        <v>289</v>
      </c>
    </row>
    <row r="340" spans="1:13">
      <c r="A340" s="61" t="s">
        <v>1118</v>
      </c>
      <c r="B340" s="61" t="s">
        <v>1119</v>
      </c>
      <c r="C340" s="12">
        <v>0.49</v>
      </c>
      <c r="D340" s="12">
        <v>0.66</v>
      </c>
      <c r="E340" s="12">
        <v>-25.76</v>
      </c>
      <c r="F340" s="12">
        <v>0.48</v>
      </c>
      <c r="G340" s="12">
        <v>0.65</v>
      </c>
      <c r="H340" s="12">
        <v>-26.15</v>
      </c>
      <c r="I340" s="12">
        <v>2232</v>
      </c>
      <c r="J340" s="12">
        <v>2359</v>
      </c>
      <c r="K340" s="12">
        <v>-5.38</v>
      </c>
      <c r="L340" s="12">
        <v>30.75</v>
      </c>
      <c r="M340" s="61" t="s">
        <v>158</v>
      </c>
    </row>
    <row r="341" spans="1:13">
      <c r="A341" s="61" t="s">
        <v>636</v>
      </c>
      <c r="B341" s="61" t="s">
        <v>637</v>
      </c>
      <c r="C341" s="12">
        <v>0.63</v>
      </c>
      <c r="D341" s="12">
        <v>1.2</v>
      </c>
      <c r="E341" s="12">
        <v>-47.5</v>
      </c>
      <c r="F341" s="12">
        <v>0.66</v>
      </c>
      <c r="G341" s="12">
        <v>1.18</v>
      </c>
      <c r="H341" s="12">
        <v>-44.07</v>
      </c>
      <c r="I341" s="12">
        <v>1857</v>
      </c>
      <c r="J341" s="12">
        <v>2765</v>
      </c>
      <c r="K341" s="12">
        <v>-32.840000000000003</v>
      </c>
      <c r="L341" s="12">
        <v>43.85</v>
      </c>
      <c r="M341" s="61" t="s">
        <v>161</v>
      </c>
    </row>
    <row r="342" spans="1:13">
      <c r="A342" s="61" t="s">
        <v>986</v>
      </c>
      <c r="B342" s="61" t="s">
        <v>987</v>
      </c>
      <c r="C342" s="12">
        <v>0.47</v>
      </c>
      <c r="D342" s="12">
        <v>0.37</v>
      </c>
      <c r="E342" s="12">
        <v>27.03</v>
      </c>
      <c r="F342" s="12">
        <v>0.47</v>
      </c>
      <c r="G342" s="12">
        <v>0.37</v>
      </c>
      <c r="H342" s="12">
        <v>27.03</v>
      </c>
      <c r="I342" s="12">
        <v>1224.43</v>
      </c>
      <c r="J342" s="12">
        <v>1325.35</v>
      </c>
      <c r="K342" s="12">
        <v>-7.61</v>
      </c>
      <c r="L342" s="12">
        <v>24</v>
      </c>
      <c r="M342" s="61" t="s">
        <v>599</v>
      </c>
    </row>
    <row r="343" spans="1:13">
      <c r="A343" s="61" t="s">
        <v>436</v>
      </c>
      <c r="B343" s="61" t="s">
        <v>437</v>
      </c>
      <c r="C343" s="12">
        <v>0.95</v>
      </c>
      <c r="D343" s="12">
        <v>0.98</v>
      </c>
      <c r="E343" s="12">
        <v>-3.06</v>
      </c>
      <c r="F343" s="12">
        <v>0.95</v>
      </c>
      <c r="G343" s="12">
        <v>0.96</v>
      </c>
      <c r="H343" s="12">
        <v>-1.04</v>
      </c>
      <c r="I343" s="12">
        <v>1139.7</v>
      </c>
      <c r="J343" s="12">
        <v>1434.2</v>
      </c>
      <c r="K343" s="12">
        <v>-20.53</v>
      </c>
      <c r="L343" s="12">
        <v>58.45</v>
      </c>
      <c r="M343" s="61" t="s">
        <v>160</v>
      </c>
    </row>
    <row r="344" spans="1:13">
      <c r="A344" s="61" t="s">
        <v>541</v>
      </c>
      <c r="B344" s="61" t="s">
        <v>542</v>
      </c>
      <c r="C344" s="12">
        <v>1.0900000000000001</v>
      </c>
      <c r="D344" s="12">
        <v>1.39</v>
      </c>
      <c r="E344" s="12">
        <v>-21.58</v>
      </c>
      <c r="F344" s="12">
        <v>1.21</v>
      </c>
      <c r="G344" s="12">
        <v>1.4</v>
      </c>
      <c r="H344" s="12">
        <v>-13.57</v>
      </c>
      <c r="I344" s="12">
        <v>8957</v>
      </c>
      <c r="J344" s="12">
        <v>8628</v>
      </c>
      <c r="K344" s="12">
        <v>3.81</v>
      </c>
      <c r="L344" s="12">
        <v>52.75</v>
      </c>
      <c r="M344" s="61" t="s">
        <v>161</v>
      </c>
    </row>
    <row r="345" spans="1:13">
      <c r="A345" s="61" t="s">
        <v>1168</v>
      </c>
      <c r="B345" s="61" t="s">
        <v>1169</v>
      </c>
      <c r="C345" s="12">
        <v>0.05</v>
      </c>
      <c r="D345" s="12">
        <v>-0.02</v>
      </c>
      <c r="E345" s="12">
        <v>350</v>
      </c>
      <c r="F345" s="12">
        <v>0.05</v>
      </c>
      <c r="G345" s="12">
        <v>-0.04</v>
      </c>
      <c r="H345" s="12">
        <v>225</v>
      </c>
      <c r="I345" s="12">
        <v>216.08</v>
      </c>
      <c r="J345" s="12">
        <v>245.19</v>
      </c>
      <c r="K345" s="12">
        <v>-11.87</v>
      </c>
      <c r="L345" s="12">
        <v>4.55</v>
      </c>
      <c r="M345" s="61" t="s">
        <v>162</v>
      </c>
    </row>
    <row r="346" spans="1:13">
      <c r="A346" s="61" t="s">
        <v>236</v>
      </c>
      <c r="B346" s="61" t="s">
        <v>237</v>
      </c>
      <c r="C346" s="12">
        <v>-0.41</v>
      </c>
      <c r="D346" s="12">
        <v>0.06</v>
      </c>
      <c r="E346" s="12">
        <v>-783.33</v>
      </c>
      <c r="F346" s="12">
        <v>-0.52</v>
      </c>
      <c r="G346" s="12">
        <v>-0.02</v>
      </c>
      <c r="H346" s="12">
        <v>-2500</v>
      </c>
      <c r="I346" s="12">
        <v>119.21</v>
      </c>
      <c r="J346" s="12">
        <v>257.74</v>
      </c>
      <c r="K346" s="12">
        <v>-53.75</v>
      </c>
      <c r="L346" s="12">
        <v>20.86</v>
      </c>
      <c r="M346" s="61" t="s">
        <v>162</v>
      </c>
    </row>
    <row r="347" spans="1:13">
      <c r="A347" s="61" t="s">
        <v>543</v>
      </c>
      <c r="B347" s="61" t="s">
        <v>544</v>
      </c>
      <c r="C347" s="12">
        <v>-0.43</v>
      </c>
      <c r="D347" s="12">
        <v>1.94</v>
      </c>
      <c r="E347" s="12">
        <v>-122.16</v>
      </c>
      <c r="F347" s="12">
        <v>-0.43</v>
      </c>
      <c r="G347" s="12">
        <v>1.94</v>
      </c>
      <c r="H347" s="12">
        <v>-122.16</v>
      </c>
      <c r="I347" s="12">
        <v>2478.0300000000002</v>
      </c>
      <c r="J347" s="12">
        <v>7090.6</v>
      </c>
      <c r="K347" s="12">
        <v>-65.05</v>
      </c>
      <c r="L347" s="12">
        <v>46.8</v>
      </c>
      <c r="M347" s="61" t="s">
        <v>163</v>
      </c>
    </row>
    <row r="348" spans="1:13">
      <c r="A348" s="61" t="s">
        <v>1072</v>
      </c>
      <c r="B348" s="61" t="s">
        <v>1073</v>
      </c>
      <c r="C348" s="12">
        <v>-0.08</v>
      </c>
      <c r="D348" s="12">
        <v>0.01</v>
      </c>
      <c r="E348" s="12">
        <v>-900</v>
      </c>
      <c r="F348" s="12">
        <v>-0.19</v>
      </c>
      <c r="G348" s="12">
        <v>-0.22</v>
      </c>
      <c r="H348" s="12">
        <v>13.64</v>
      </c>
      <c r="I348" s="12">
        <v>776.52</v>
      </c>
      <c r="J348" s="12">
        <v>892.68</v>
      </c>
      <c r="K348" s="12">
        <v>-13.01</v>
      </c>
      <c r="L348" s="12">
        <v>14.56</v>
      </c>
      <c r="M348" s="61" t="s">
        <v>162</v>
      </c>
    </row>
    <row r="349" spans="1:13">
      <c r="A349" s="61" t="s">
        <v>800</v>
      </c>
      <c r="B349" s="61" t="s">
        <v>801</v>
      </c>
      <c r="C349" s="12">
        <v>0.51</v>
      </c>
      <c r="D349" s="12">
        <v>0.73</v>
      </c>
      <c r="E349" s="12">
        <v>-30.14</v>
      </c>
      <c r="F349" s="12">
        <v>-0.7</v>
      </c>
      <c r="G349" s="12">
        <v>0.73</v>
      </c>
      <c r="H349" s="12">
        <v>-195.89</v>
      </c>
      <c r="I349" s="12">
        <v>1252</v>
      </c>
      <c r="J349" s="12">
        <v>1069</v>
      </c>
      <c r="K349" s="12">
        <v>17.12</v>
      </c>
      <c r="L349" s="12">
        <v>28.74</v>
      </c>
      <c r="M349" s="61" t="s">
        <v>160</v>
      </c>
    </row>
    <row r="350" spans="1:13">
      <c r="A350" s="61" t="s">
        <v>802</v>
      </c>
      <c r="B350" s="61" t="s">
        <v>803</v>
      </c>
      <c r="C350" s="12">
        <v>0.63</v>
      </c>
      <c r="D350" s="12">
        <v>0.48</v>
      </c>
      <c r="E350" s="12">
        <v>31.25</v>
      </c>
      <c r="F350" s="12">
        <v>0.62</v>
      </c>
      <c r="G350" s="12">
        <v>0.48</v>
      </c>
      <c r="H350" s="12">
        <v>29.17</v>
      </c>
      <c r="I350" s="12">
        <v>1251.3800000000001</v>
      </c>
      <c r="J350" s="12">
        <v>704.43</v>
      </c>
      <c r="K350" s="12">
        <v>77.64</v>
      </c>
      <c r="L350" s="12">
        <v>36.17</v>
      </c>
      <c r="M350" s="61" t="s">
        <v>158</v>
      </c>
    </row>
    <row r="351" spans="1:13">
      <c r="A351" s="61" t="s">
        <v>545</v>
      </c>
      <c r="B351" s="61" t="s">
        <v>546</v>
      </c>
      <c r="C351" s="12">
        <v>0.85</v>
      </c>
      <c r="D351" s="12">
        <v>2.79</v>
      </c>
      <c r="E351" s="12">
        <v>-69.53</v>
      </c>
      <c r="F351" s="12">
        <v>0.84</v>
      </c>
      <c r="G351" s="12">
        <v>2.78</v>
      </c>
      <c r="H351" s="12">
        <v>-69.78</v>
      </c>
      <c r="I351" s="12">
        <v>3687</v>
      </c>
      <c r="J351" s="12">
        <v>7116</v>
      </c>
      <c r="K351" s="12">
        <v>-48.19</v>
      </c>
      <c r="L351" s="12">
        <v>78.290000000000006</v>
      </c>
      <c r="M351" s="61" t="s">
        <v>289</v>
      </c>
    </row>
    <row r="352" spans="1:13">
      <c r="A352" s="61" t="s">
        <v>638</v>
      </c>
      <c r="B352" s="61" t="s">
        <v>639</v>
      </c>
      <c r="C352" s="12">
        <v>-0.22</v>
      </c>
      <c r="D352" s="12">
        <v>0</v>
      </c>
      <c r="E352" s="12">
        <v>0</v>
      </c>
      <c r="F352" s="12">
        <v>-0.31</v>
      </c>
      <c r="G352" s="12">
        <v>-0.01</v>
      </c>
      <c r="H352" s="12">
        <v>-3000</v>
      </c>
      <c r="I352" s="12">
        <v>2824.14</v>
      </c>
      <c r="J352" s="12">
        <v>3605.07</v>
      </c>
      <c r="K352" s="12">
        <v>-21.66</v>
      </c>
      <c r="L352" s="12">
        <v>6.55</v>
      </c>
      <c r="M352" s="61" t="s">
        <v>158</v>
      </c>
    </row>
    <row r="353" spans="1:13">
      <c r="A353" s="61" t="s">
        <v>547</v>
      </c>
      <c r="B353" s="61" t="s">
        <v>548</v>
      </c>
      <c r="C353" s="12">
        <v>0.75</v>
      </c>
      <c r="D353" s="12">
        <v>0.96</v>
      </c>
      <c r="E353" s="12">
        <v>-21.88</v>
      </c>
      <c r="F353" s="12">
        <v>0.75</v>
      </c>
      <c r="G353" s="12">
        <v>0.95</v>
      </c>
      <c r="H353" s="12">
        <v>-21.05</v>
      </c>
      <c r="I353" s="12">
        <v>2870.7</v>
      </c>
      <c r="J353" s="12">
        <v>3476.9</v>
      </c>
      <c r="K353" s="12">
        <v>-17.440000000000001</v>
      </c>
      <c r="L353" s="12">
        <v>37.9</v>
      </c>
      <c r="M353" s="61" t="s">
        <v>158</v>
      </c>
    </row>
    <row r="354" spans="1:13">
      <c r="A354" s="61" t="s">
        <v>208</v>
      </c>
      <c r="B354" s="61" t="s">
        <v>209</v>
      </c>
      <c r="C354" s="12">
        <v>0.39</v>
      </c>
      <c r="D354" s="12">
        <v>0.41</v>
      </c>
      <c r="E354" s="12">
        <v>-4.88</v>
      </c>
      <c r="F354" s="12">
        <v>0.38</v>
      </c>
      <c r="G354" s="12">
        <v>0.39</v>
      </c>
      <c r="H354" s="12">
        <v>-2.56</v>
      </c>
      <c r="I354" s="12">
        <v>6861</v>
      </c>
      <c r="J354" s="12">
        <v>7239</v>
      </c>
      <c r="K354" s="12">
        <v>-5.22</v>
      </c>
      <c r="L354" s="12">
        <v>21.12</v>
      </c>
      <c r="M354" s="61" t="s">
        <v>162</v>
      </c>
    </row>
    <row r="355" spans="1:13">
      <c r="A355" s="61" t="s">
        <v>804</v>
      </c>
      <c r="B355" s="61" t="s">
        <v>805</v>
      </c>
      <c r="C355" s="12">
        <v>0.95</v>
      </c>
      <c r="D355" s="12">
        <v>1.4</v>
      </c>
      <c r="E355" s="12">
        <v>-32.14</v>
      </c>
      <c r="F355" s="12">
        <v>0.88</v>
      </c>
      <c r="G355" s="12">
        <v>1.33</v>
      </c>
      <c r="H355" s="12">
        <v>-33.83</v>
      </c>
      <c r="I355" s="12">
        <v>1807</v>
      </c>
      <c r="J355" s="12">
        <v>2210.6</v>
      </c>
      <c r="K355" s="12">
        <v>-18.260000000000002</v>
      </c>
      <c r="L355" s="12">
        <v>37.24</v>
      </c>
      <c r="M355" s="61" t="s">
        <v>163</v>
      </c>
    </row>
    <row r="356" spans="1:13">
      <c r="A356" s="61" t="s">
        <v>640</v>
      </c>
      <c r="B356" s="61" t="s">
        <v>641</v>
      </c>
      <c r="C356" s="12">
        <v>-0.01</v>
      </c>
      <c r="D356" s="12">
        <v>0.86</v>
      </c>
      <c r="E356" s="12">
        <v>-101.16</v>
      </c>
      <c r="F356" s="12">
        <v>7.0000000000000007E-2</v>
      </c>
      <c r="G356" s="12">
        <v>0.86</v>
      </c>
      <c r="H356" s="12">
        <v>-91.86</v>
      </c>
      <c r="I356" s="12">
        <v>1845.8</v>
      </c>
      <c r="J356" s="12">
        <v>4112.5</v>
      </c>
      <c r="K356" s="12">
        <v>-55.12</v>
      </c>
      <c r="L356" s="12">
        <v>37.97</v>
      </c>
      <c r="M356" s="61" t="s">
        <v>161</v>
      </c>
    </row>
    <row r="357" spans="1:13">
      <c r="A357" s="61" t="s">
        <v>362</v>
      </c>
      <c r="B357" s="61" t="s">
        <v>363</v>
      </c>
      <c r="C357" s="12">
        <v>0.73</v>
      </c>
      <c r="D357" s="12">
        <v>0.5</v>
      </c>
      <c r="E357" s="12">
        <v>46</v>
      </c>
      <c r="F357" s="12">
        <v>0.73</v>
      </c>
      <c r="G357" s="12">
        <v>0.49</v>
      </c>
      <c r="H357" s="12">
        <v>48.98</v>
      </c>
      <c r="I357" s="12">
        <v>901</v>
      </c>
      <c r="J357" s="12">
        <v>951</v>
      </c>
      <c r="K357" s="12">
        <v>-5.26</v>
      </c>
      <c r="L357" s="12">
        <v>26.54</v>
      </c>
      <c r="M357" s="61" t="s">
        <v>163</v>
      </c>
    </row>
    <row r="358" spans="1:13">
      <c r="A358" s="61" t="s">
        <v>1187</v>
      </c>
      <c r="B358" s="61" t="s">
        <v>1188</v>
      </c>
      <c r="C358" s="12">
        <v>0.57999999999999996</v>
      </c>
      <c r="D358" s="12">
        <v>0.62</v>
      </c>
      <c r="E358" s="12">
        <v>-6.45</v>
      </c>
      <c r="F358" s="12">
        <v>0.57999999999999996</v>
      </c>
      <c r="G358" s="12">
        <v>0.56999999999999995</v>
      </c>
      <c r="H358" s="12">
        <v>1.75</v>
      </c>
      <c r="I358" s="12">
        <v>651.96</v>
      </c>
      <c r="J358" s="12">
        <v>723.21</v>
      </c>
      <c r="K358" s="12">
        <v>-9.85</v>
      </c>
      <c r="L358" s="12">
        <v>32.950000000000003</v>
      </c>
      <c r="M358" s="61" t="s">
        <v>161</v>
      </c>
    </row>
    <row r="359" spans="1:13">
      <c r="A359" s="61" t="s">
        <v>806</v>
      </c>
      <c r="B359" s="61" t="s">
        <v>807</v>
      </c>
      <c r="C359" s="12">
        <v>0.43</v>
      </c>
      <c r="D359" s="12">
        <v>1.57</v>
      </c>
      <c r="E359" s="12">
        <v>-72.61</v>
      </c>
      <c r="F359" s="12">
        <v>0.31</v>
      </c>
      <c r="G359" s="12">
        <v>1.47</v>
      </c>
      <c r="H359" s="12">
        <v>-78.91</v>
      </c>
      <c r="I359" s="12">
        <v>2210.96</v>
      </c>
      <c r="J359" s="12">
        <v>3346.75</v>
      </c>
      <c r="K359" s="12">
        <v>-33.94</v>
      </c>
      <c r="L359" s="12">
        <v>52.91</v>
      </c>
      <c r="M359" s="61" t="s">
        <v>161</v>
      </c>
    </row>
    <row r="360" spans="1:13">
      <c r="A360" s="61" t="s">
        <v>1156</v>
      </c>
      <c r="B360" s="61" t="s">
        <v>1157</v>
      </c>
      <c r="C360" s="12">
        <v>0.38</v>
      </c>
      <c r="D360" s="12">
        <v>0.39</v>
      </c>
      <c r="E360" s="12">
        <v>-2.56</v>
      </c>
      <c r="F360" s="12">
        <v>0.38</v>
      </c>
      <c r="G360" s="12">
        <v>0.39</v>
      </c>
      <c r="H360" s="12">
        <v>-2.56</v>
      </c>
      <c r="I360" s="12">
        <v>789.58</v>
      </c>
      <c r="J360" s="12">
        <v>743.86</v>
      </c>
      <c r="K360" s="12">
        <v>6.15</v>
      </c>
      <c r="L360" s="12">
        <v>27.43</v>
      </c>
      <c r="M360" s="61" t="s">
        <v>250</v>
      </c>
    </row>
    <row r="361" spans="1:13">
      <c r="A361" s="61" t="s">
        <v>210</v>
      </c>
      <c r="B361" s="61" t="s">
        <v>211</v>
      </c>
      <c r="C361" s="12">
        <v>0.32</v>
      </c>
      <c r="D361" s="12">
        <v>0.38</v>
      </c>
      <c r="E361" s="12">
        <v>-15.79</v>
      </c>
      <c r="F361" s="12">
        <v>0.32</v>
      </c>
      <c r="G361" s="12">
        <v>0.38</v>
      </c>
      <c r="H361" s="12">
        <v>-15.79</v>
      </c>
      <c r="I361" s="12">
        <v>495.93</v>
      </c>
      <c r="J361" s="12">
        <v>519.23</v>
      </c>
      <c r="K361" s="12">
        <v>-4.49</v>
      </c>
      <c r="L361" s="12">
        <v>28.85</v>
      </c>
      <c r="M361" s="61" t="s">
        <v>162</v>
      </c>
    </row>
    <row r="362" spans="1:13">
      <c r="A362" s="61" t="s">
        <v>364</v>
      </c>
      <c r="B362" s="61" t="s">
        <v>365</v>
      </c>
      <c r="C362" s="12">
        <v>0.32</v>
      </c>
      <c r="D362" s="12">
        <v>0.89</v>
      </c>
      <c r="E362" s="12">
        <v>-64.040000000000006</v>
      </c>
      <c r="F362" s="12">
        <v>0.31</v>
      </c>
      <c r="G362" s="12">
        <v>0.88</v>
      </c>
      <c r="H362" s="12">
        <v>-64.77</v>
      </c>
      <c r="I362" s="12">
        <v>1340.9</v>
      </c>
      <c r="J362" s="12">
        <v>1526.9</v>
      </c>
      <c r="K362" s="12">
        <v>-12.18</v>
      </c>
      <c r="L362" s="12">
        <v>37.47</v>
      </c>
      <c r="M362" s="61" t="s">
        <v>289</v>
      </c>
    </row>
    <row r="363" spans="1:13">
      <c r="A363" s="61" t="s">
        <v>310</v>
      </c>
      <c r="B363" s="61" t="s">
        <v>311</v>
      </c>
      <c r="C363" s="12">
        <v>0.08</v>
      </c>
      <c r="D363" s="12">
        <v>0.13</v>
      </c>
      <c r="E363" s="12">
        <v>-38.46</v>
      </c>
      <c r="F363" s="12">
        <v>0.08</v>
      </c>
      <c r="G363" s="12">
        <v>0.13</v>
      </c>
      <c r="H363" s="12">
        <v>-38.46</v>
      </c>
      <c r="I363" s="12">
        <v>277.2</v>
      </c>
      <c r="J363" s="12">
        <v>300.89999999999998</v>
      </c>
      <c r="K363" s="12">
        <v>-7.88</v>
      </c>
      <c r="L363" s="12">
        <v>15.79</v>
      </c>
      <c r="M363" s="61" t="s">
        <v>160</v>
      </c>
    </row>
    <row r="364" spans="1:13">
      <c r="A364" s="61" t="s">
        <v>1074</v>
      </c>
      <c r="B364" s="61" t="s">
        <v>1075</v>
      </c>
      <c r="C364" s="12">
        <v>0.11</v>
      </c>
      <c r="D364" s="12">
        <v>0.53</v>
      </c>
      <c r="E364" s="12">
        <v>-79.25</v>
      </c>
      <c r="F364" s="12">
        <v>0.11</v>
      </c>
      <c r="G364" s="12">
        <v>7.0000000000000007E-2</v>
      </c>
      <c r="H364" s="12">
        <v>57.14</v>
      </c>
      <c r="I364" s="12">
        <v>2065</v>
      </c>
      <c r="J364" s="12">
        <v>2642.6</v>
      </c>
      <c r="K364" s="12">
        <v>-21.86</v>
      </c>
      <c r="L364" s="12">
        <v>15.03</v>
      </c>
      <c r="M364" s="61" t="s">
        <v>599</v>
      </c>
    </row>
    <row r="365" spans="1:13">
      <c r="A365" s="61" t="s">
        <v>225</v>
      </c>
      <c r="B365" s="61" t="s">
        <v>226</v>
      </c>
      <c r="C365" s="12">
        <v>0.8</v>
      </c>
      <c r="D365" s="12">
        <v>0.8</v>
      </c>
      <c r="E365" s="12">
        <v>0</v>
      </c>
      <c r="F365" s="12">
        <v>0.96</v>
      </c>
      <c r="G365" s="12">
        <v>0.78</v>
      </c>
      <c r="H365" s="12">
        <v>23.08</v>
      </c>
      <c r="I365" s="12">
        <v>3274</v>
      </c>
      <c r="J365" s="12">
        <v>3522</v>
      </c>
      <c r="K365" s="12">
        <v>-7.04</v>
      </c>
      <c r="L365" s="12">
        <v>36.44</v>
      </c>
      <c r="M365" s="61" t="s">
        <v>159</v>
      </c>
    </row>
    <row r="366" spans="1:13">
      <c r="A366" s="61" t="s">
        <v>438</v>
      </c>
      <c r="B366" s="61" t="s">
        <v>439</v>
      </c>
      <c r="C366" s="12">
        <v>1.07</v>
      </c>
      <c r="D366" s="12">
        <v>1.07</v>
      </c>
      <c r="E366" s="12">
        <v>0</v>
      </c>
      <c r="F366" s="12">
        <v>1.06</v>
      </c>
      <c r="G366" s="12">
        <v>1.05</v>
      </c>
      <c r="H366" s="12">
        <v>0.95</v>
      </c>
      <c r="I366" s="12">
        <v>10592</v>
      </c>
      <c r="J366" s="12">
        <v>10945</v>
      </c>
      <c r="K366" s="12">
        <v>-3.23</v>
      </c>
      <c r="L366" s="12">
        <v>58.51</v>
      </c>
      <c r="M366" s="61" t="s">
        <v>159</v>
      </c>
    </row>
    <row r="367" spans="1:13">
      <c r="A367" s="61" t="s">
        <v>808</v>
      </c>
      <c r="B367" s="61" t="s">
        <v>809</v>
      </c>
      <c r="C367" s="12">
        <v>0.2</v>
      </c>
      <c r="D367" s="12">
        <v>0.25</v>
      </c>
      <c r="E367" s="12">
        <v>-20</v>
      </c>
      <c r="F367" s="12">
        <v>0.2</v>
      </c>
      <c r="G367" s="12">
        <v>0.25</v>
      </c>
      <c r="H367" s="12">
        <v>-20</v>
      </c>
      <c r="I367" s="12">
        <v>434.57</v>
      </c>
      <c r="J367" s="12">
        <v>504.96</v>
      </c>
      <c r="K367" s="12">
        <v>-13.94</v>
      </c>
      <c r="L367" s="12">
        <v>19.420000000000002</v>
      </c>
      <c r="M367" s="61" t="s">
        <v>250</v>
      </c>
    </row>
    <row r="368" spans="1:13">
      <c r="A368" s="61" t="s">
        <v>440</v>
      </c>
      <c r="B368" s="61" t="s">
        <v>441</v>
      </c>
      <c r="C368" s="12">
        <v>0.42</v>
      </c>
      <c r="D368" s="12">
        <v>0.47</v>
      </c>
      <c r="E368" s="12">
        <v>-10.64</v>
      </c>
      <c r="F368" s="12">
        <v>0.34</v>
      </c>
      <c r="G368" s="12">
        <v>0.41</v>
      </c>
      <c r="H368" s="12">
        <v>-17.07</v>
      </c>
      <c r="I368" s="12">
        <v>10966</v>
      </c>
      <c r="J368" s="12">
        <v>12075</v>
      </c>
      <c r="K368" s="12">
        <v>-9.18</v>
      </c>
      <c r="L368" s="12">
        <v>16.77</v>
      </c>
      <c r="M368" s="61" t="s">
        <v>250</v>
      </c>
    </row>
    <row r="369" spans="1:13">
      <c r="A369" s="61" t="s">
        <v>988</v>
      </c>
      <c r="B369" s="61" t="s">
        <v>989</v>
      </c>
      <c r="C369" s="12">
        <v>0.9</v>
      </c>
      <c r="D369" s="12">
        <v>0.82</v>
      </c>
      <c r="E369" s="12">
        <v>9.76</v>
      </c>
      <c r="F369" s="12">
        <v>1.01</v>
      </c>
      <c r="G369" s="12">
        <v>0.78</v>
      </c>
      <c r="H369" s="12">
        <v>29.49</v>
      </c>
      <c r="I369" s="12">
        <v>3194</v>
      </c>
      <c r="J369" s="12">
        <v>3578</v>
      </c>
      <c r="K369" s="12">
        <v>-10.73</v>
      </c>
      <c r="L369" s="12">
        <v>40.93</v>
      </c>
      <c r="M369" s="61" t="s">
        <v>599</v>
      </c>
    </row>
    <row r="370" spans="1:13">
      <c r="A370" s="61" t="s">
        <v>549</v>
      </c>
      <c r="B370" s="61" t="s">
        <v>550</v>
      </c>
      <c r="C370" s="12">
        <v>0.84</v>
      </c>
      <c r="D370" s="12">
        <v>0.82</v>
      </c>
      <c r="E370" s="12">
        <v>2.44</v>
      </c>
      <c r="F370" s="12">
        <v>0.79</v>
      </c>
      <c r="G370" s="12">
        <v>0.8</v>
      </c>
      <c r="H370" s="12">
        <v>-1.25</v>
      </c>
      <c r="I370" s="12">
        <v>6134</v>
      </c>
      <c r="J370" s="12">
        <v>6709</v>
      </c>
      <c r="K370" s="12">
        <v>-8.57</v>
      </c>
      <c r="L370" s="12">
        <v>48.72</v>
      </c>
      <c r="M370" s="61" t="s">
        <v>159</v>
      </c>
    </row>
    <row r="371" spans="1:13">
      <c r="A371" s="61" t="s">
        <v>990</v>
      </c>
      <c r="B371" s="61" t="s">
        <v>991</v>
      </c>
      <c r="C371" s="12">
        <v>0.7</v>
      </c>
      <c r="D371" s="12">
        <v>0.82</v>
      </c>
      <c r="E371" s="12">
        <v>-14.63</v>
      </c>
      <c r="F371" s="12">
        <v>0.7</v>
      </c>
      <c r="G371" s="12">
        <v>1.1200000000000001</v>
      </c>
      <c r="H371" s="12">
        <v>-37.5</v>
      </c>
      <c r="I371" s="12">
        <v>840.05</v>
      </c>
      <c r="J371" s="12">
        <v>884.51</v>
      </c>
      <c r="K371" s="12">
        <v>-5.03</v>
      </c>
      <c r="L371" s="12">
        <v>33.03</v>
      </c>
      <c r="M371" s="61" t="s">
        <v>599</v>
      </c>
    </row>
    <row r="372" spans="1:13">
      <c r="A372" s="61" t="s">
        <v>992</v>
      </c>
      <c r="B372" s="61" t="s">
        <v>993</v>
      </c>
      <c r="C372" s="12">
        <v>-0.74</v>
      </c>
      <c r="D372" s="12">
        <v>1.23</v>
      </c>
      <c r="E372" s="12">
        <v>-160.16</v>
      </c>
      <c r="F372" s="12">
        <v>-0.82</v>
      </c>
      <c r="G372" s="12">
        <v>1.23</v>
      </c>
      <c r="H372" s="12">
        <v>-166.67</v>
      </c>
      <c r="I372" s="12">
        <v>370.69</v>
      </c>
      <c r="J372" s="12">
        <v>635.12</v>
      </c>
      <c r="K372" s="12">
        <v>-41.63</v>
      </c>
      <c r="L372" s="12">
        <v>36.36</v>
      </c>
      <c r="M372" s="61" t="s">
        <v>289</v>
      </c>
    </row>
    <row r="373" spans="1:13">
      <c r="A373" s="61" t="s">
        <v>810</v>
      </c>
      <c r="B373" s="61" t="s">
        <v>811</v>
      </c>
      <c r="C373" s="12">
        <v>0.55000000000000004</v>
      </c>
      <c r="D373" s="12">
        <v>0.69</v>
      </c>
      <c r="E373" s="12">
        <v>-20.29</v>
      </c>
      <c r="F373" s="12">
        <v>0.54</v>
      </c>
      <c r="G373" s="12">
        <v>0.63</v>
      </c>
      <c r="H373" s="12">
        <v>-14.29</v>
      </c>
      <c r="I373" s="12">
        <v>1378.46</v>
      </c>
      <c r="J373" s="12">
        <v>1588.09</v>
      </c>
      <c r="K373" s="12">
        <v>-13.2</v>
      </c>
      <c r="L373" s="12">
        <v>25.12</v>
      </c>
      <c r="M373" s="61" t="s">
        <v>161</v>
      </c>
    </row>
    <row r="374" spans="1:13">
      <c r="A374" s="61" t="s">
        <v>642</v>
      </c>
      <c r="B374" s="61" t="s">
        <v>643</v>
      </c>
      <c r="C374" s="12">
        <v>0.19</v>
      </c>
      <c r="D374" s="12">
        <v>0.22</v>
      </c>
      <c r="E374" s="12">
        <v>-13.64</v>
      </c>
      <c r="F374" s="12">
        <v>0.19</v>
      </c>
      <c r="G374" s="12">
        <v>0.18</v>
      </c>
      <c r="H374" s="12">
        <v>5.56</v>
      </c>
      <c r="I374" s="12">
        <v>272</v>
      </c>
      <c r="J374" s="12">
        <v>376</v>
      </c>
      <c r="K374" s="12">
        <v>-27.66</v>
      </c>
      <c r="L374" s="12">
        <v>31.06</v>
      </c>
      <c r="M374" s="61" t="s">
        <v>160</v>
      </c>
    </row>
    <row r="375" spans="1:13">
      <c r="A375" s="61" t="s">
        <v>551</v>
      </c>
      <c r="B375" s="61" t="s">
        <v>552</v>
      </c>
      <c r="C375" s="12">
        <v>0.32</v>
      </c>
      <c r="D375" s="12">
        <v>1.47</v>
      </c>
      <c r="E375" s="12">
        <v>-78.23</v>
      </c>
      <c r="F375" s="12">
        <v>0.14000000000000001</v>
      </c>
      <c r="G375" s="12">
        <v>1.45</v>
      </c>
      <c r="H375" s="12">
        <v>-90.34</v>
      </c>
      <c r="I375" s="12">
        <v>4806</v>
      </c>
      <c r="J375" s="12">
        <v>2639</v>
      </c>
      <c r="K375" s="12">
        <v>82.11</v>
      </c>
      <c r="L375" s="12">
        <v>47.99</v>
      </c>
      <c r="M375" s="61" t="s">
        <v>160</v>
      </c>
    </row>
    <row r="376" spans="1:13">
      <c r="A376" s="61" t="s">
        <v>994</v>
      </c>
      <c r="B376" s="61" t="s">
        <v>995</v>
      </c>
      <c r="C376" s="12">
        <v>0.78</v>
      </c>
      <c r="D376" s="12">
        <v>0.96</v>
      </c>
      <c r="E376" s="12">
        <v>-18.75</v>
      </c>
      <c r="F376" s="12">
        <v>0.76</v>
      </c>
      <c r="G376" s="12">
        <v>0.93</v>
      </c>
      <c r="H376" s="12">
        <v>-18.28</v>
      </c>
      <c r="I376" s="12">
        <v>1023.7</v>
      </c>
      <c r="J376" s="12">
        <v>1113.5999999999999</v>
      </c>
      <c r="K376" s="12">
        <v>-8.07</v>
      </c>
      <c r="L376" s="12">
        <v>77.38</v>
      </c>
      <c r="M376" s="61" t="s">
        <v>158</v>
      </c>
    </row>
    <row r="377" spans="1:13">
      <c r="A377" s="61" t="s">
        <v>312</v>
      </c>
      <c r="B377" s="61" t="s">
        <v>313</v>
      </c>
      <c r="C377" s="12">
        <v>0.91</v>
      </c>
      <c r="D377" s="12">
        <v>1.67</v>
      </c>
      <c r="E377" s="12">
        <v>-45.51</v>
      </c>
      <c r="F377" s="12">
        <v>0.89</v>
      </c>
      <c r="G377" s="12">
        <v>1.51</v>
      </c>
      <c r="H377" s="12">
        <v>-41.06</v>
      </c>
      <c r="I377" s="12">
        <v>3115</v>
      </c>
      <c r="J377" s="12">
        <v>4474</v>
      </c>
      <c r="K377" s="12">
        <v>-30.38</v>
      </c>
      <c r="L377" s="12">
        <v>58.74</v>
      </c>
      <c r="M377" s="61" t="s">
        <v>163</v>
      </c>
    </row>
    <row r="378" spans="1:13">
      <c r="A378" s="61" t="s">
        <v>996</v>
      </c>
      <c r="B378" s="61" t="s">
        <v>997</v>
      </c>
      <c r="C378" s="12">
        <v>7.0000000000000007E-2</v>
      </c>
      <c r="D378" s="12">
        <v>0.49</v>
      </c>
      <c r="E378" s="12">
        <v>-85.71</v>
      </c>
      <c r="F378" s="12">
        <v>7.0000000000000007E-2</v>
      </c>
      <c r="G378" s="12">
        <v>0.49</v>
      </c>
      <c r="H378" s="12">
        <v>-85.71</v>
      </c>
      <c r="I378" s="12">
        <v>1673</v>
      </c>
      <c r="J378" s="12">
        <v>1014</v>
      </c>
      <c r="K378" s="12">
        <v>64.989999999999995</v>
      </c>
      <c r="L378" s="12">
        <v>30.66</v>
      </c>
      <c r="M378" s="61" t="s">
        <v>599</v>
      </c>
    </row>
    <row r="379" spans="1:13">
      <c r="A379" s="61" t="s">
        <v>812</v>
      </c>
      <c r="B379" s="61" t="s">
        <v>813</v>
      </c>
      <c r="C379" s="12">
        <v>0.97</v>
      </c>
      <c r="D379" s="12">
        <v>1.1100000000000001</v>
      </c>
      <c r="E379" s="12">
        <v>-12.61</v>
      </c>
      <c r="F379" s="12">
        <v>0.96</v>
      </c>
      <c r="G379" s="12">
        <v>1.08</v>
      </c>
      <c r="H379" s="12">
        <v>-11.11</v>
      </c>
      <c r="I379" s="12">
        <v>2138</v>
      </c>
      <c r="J379" s="12">
        <v>2878</v>
      </c>
      <c r="K379" s="12">
        <v>-25.71</v>
      </c>
      <c r="L379" s="12">
        <v>81</v>
      </c>
      <c r="M379" s="61" t="s">
        <v>163</v>
      </c>
    </row>
    <row r="380" spans="1:13">
      <c r="A380" s="61" t="s">
        <v>366</v>
      </c>
      <c r="B380" s="61" t="s">
        <v>367</v>
      </c>
      <c r="C380" s="12">
        <v>1.71</v>
      </c>
      <c r="D380" s="12">
        <v>1.96</v>
      </c>
      <c r="E380" s="12">
        <v>-12.76</v>
      </c>
      <c r="F380" s="12">
        <v>1.7</v>
      </c>
      <c r="G380" s="12">
        <v>1.94</v>
      </c>
      <c r="H380" s="12">
        <v>-12.37</v>
      </c>
      <c r="I380" s="12">
        <v>1379.5</v>
      </c>
      <c r="J380" s="12">
        <v>1810.1</v>
      </c>
      <c r="K380" s="12">
        <v>-23.79</v>
      </c>
      <c r="L380" s="12">
        <v>102.87</v>
      </c>
      <c r="M380" s="61" t="s">
        <v>161</v>
      </c>
    </row>
    <row r="381" spans="1:13">
      <c r="A381" s="61" t="s">
        <v>898</v>
      </c>
      <c r="B381" s="61" t="s">
        <v>899</v>
      </c>
      <c r="C381" s="12">
        <v>0.52</v>
      </c>
      <c r="D381" s="12">
        <v>0.65</v>
      </c>
      <c r="E381" s="12">
        <v>-20</v>
      </c>
      <c r="F381" s="12">
        <v>0.52</v>
      </c>
      <c r="G381" s="12">
        <v>0.64</v>
      </c>
      <c r="H381" s="12">
        <v>-18.75</v>
      </c>
      <c r="I381" s="12">
        <v>2157.8000000000002</v>
      </c>
      <c r="J381" s="12">
        <v>2658.1</v>
      </c>
      <c r="K381" s="12">
        <v>-18.82</v>
      </c>
      <c r="L381" s="12">
        <v>27.83</v>
      </c>
      <c r="M381" s="61" t="s">
        <v>160</v>
      </c>
    </row>
    <row r="382" spans="1:13">
      <c r="A382" s="61" t="s">
        <v>998</v>
      </c>
      <c r="B382" s="61" t="s">
        <v>999</v>
      </c>
      <c r="C382" s="12">
        <v>0.83</v>
      </c>
      <c r="D382" s="12">
        <v>0.83</v>
      </c>
      <c r="E382" s="12">
        <v>0</v>
      </c>
      <c r="F382" s="12">
        <v>0.8</v>
      </c>
      <c r="G382" s="12">
        <v>0.9</v>
      </c>
      <c r="H382" s="12">
        <v>-11.11</v>
      </c>
      <c r="I382" s="12">
        <v>18662</v>
      </c>
      <c r="J382" s="12">
        <v>20885</v>
      </c>
      <c r="K382" s="12">
        <v>-10.64</v>
      </c>
      <c r="L382" s="12">
        <v>57.91</v>
      </c>
      <c r="M382" s="61" t="s">
        <v>159</v>
      </c>
    </row>
    <row r="383" spans="1:13">
      <c r="A383" s="61" t="s">
        <v>1000</v>
      </c>
      <c r="B383" s="61" t="s">
        <v>1001</v>
      </c>
      <c r="C383" s="12">
        <v>0.63</v>
      </c>
      <c r="D383" s="12">
        <v>0.77</v>
      </c>
      <c r="E383" s="12">
        <v>-18.18</v>
      </c>
      <c r="F383" s="12">
        <v>0.62</v>
      </c>
      <c r="G383" s="12">
        <v>0.77</v>
      </c>
      <c r="H383" s="12">
        <v>-19.48</v>
      </c>
      <c r="I383" s="12">
        <v>2312</v>
      </c>
      <c r="J383" s="12">
        <v>2244</v>
      </c>
      <c r="K383" s="12">
        <v>3.03</v>
      </c>
      <c r="L383" s="12">
        <v>39.32</v>
      </c>
      <c r="M383" s="61" t="s">
        <v>599</v>
      </c>
    </row>
    <row r="384" spans="1:13">
      <c r="A384" s="61" t="s">
        <v>238</v>
      </c>
      <c r="B384" s="61" t="s">
        <v>239</v>
      </c>
      <c r="C384" s="12">
        <v>0.37</v>
      </c>
      <c r="D384" s="12">
        <v>0.32</v>
      </c>
      <c r="E384" s="12">
        <v>15.63</v>
      </c>
      <c r="F384" s="12">
        <v>0.37</v>
      </c>
      <c r="G384" s="12">
        <v>0.32</v>
      </c>
      <c r="H384" s="12">
        <v>15.63</v>
      </c>
      <c r="I384" s="12">
        <v>3580.9</v>
      </c>
      <c r="J384" s="12">
        <v>3533.7</v>
      </c>
      <c r="K384" s="12">
        <v>1.34</v>
      </c>
      <c r="L384" s="12">
        <v>16.739999999999998</v>
      </c>
      <c r="M384" s="61" t="s">
        <v>160</v>
      </c>
    </row>
    <row r="385" spans="1:13">
      <c r="A385" s="61" t="s">
        <v>553</v>
      </c>
      <c r="B385" s="61" t="s">
        <v>554</v>
      </c>
      <c r="C385" s="12">
        <v>-0.13</v>
      </c>
      <c r="D385" s="12">
        <v>0.79</v>
      </c>
      <c r="E385" s="12">
        <v>-116.46</v>
      </c>
      <c r="F385" s="12">
        <v>0.08</v>
      </c>
      <c r="G385" s="12">
        <v>0.76</v>
      </c>
      <c r="H385" s="12">
        <v>-89.47</v>
      </c>
      <c r="I385" s="12">
        <v>283.01</v>
      </c>
      <c r="J385" s="12">
        <v>1540.85</v>
      </c>
      <c r="K385" s="12">
        <v>-81.63</v>
      </c>
      <c r="L385" s="12">
        <v>12.25</v>
      </c>
      <c r="M385" s="61" t="s">
        <v>160</v>
      </c>
    </row>
    <row r="386" spans="1:13">
      <c r="A386" s="61" t="s">
        <v>1002</v>
      </c>
      <c r="B386" s="61" t="s">
        <v>1003</v>
      </c>
      <c r="C386" s="12">
        <v>1.21</v>
      </c>
      <c r="D386" s="12">
        <v>1.34</v>
      </c>
      <c r="E386" s="12">
        <v>-9.6999999999999993</v>
      </c>
      <c r="F386" s="12">
        <v>1.2</v>
      </c>
      <c r="G386" s="12">
        <v>1.33</v>
      </c>
      <c r="H386" s="12">
        <v>-9.77</v>
      </c>
      <c r="I386" s="12">
        <v>6945</v>
      </c>
      <c r="J386" s="12">
        <v>7703</v>
      </c>
      <c r="K386" s="12">
        <v>-9.84</v>
      </c>
      <c r="L386" s="12">
        <v>49.96</v>
      </c>
      <c r="M386" s="61" t="s">
        <v>160</v>
      </c>
    </row>
    <row r="387" spans="1:13">
      <c r="A387" s="61" t="s">
        <v>1076</v>
      </c>
      <c r="B387" s="61" t="s">
        <v>1077</v>
      </c>
      <c r="C387" s="12">
        <v>0.85</v>
      </c>
      <c r="D387" s="12">
        <v>0.41</v>
      </c>
      <c r="E387" s="12">
        <v>107.32</v>
      </c>
      <c r="F387" s="12">
        <v>0.85</v>
      </c>
      <c r="G387" s="12">
        <v>0.41</v>
      </c>
      <c r="H387" s="12">
        <v>107.32</v>
      </c>
      <c r="I387" s="12">
        <v>414.65</v>
      </c>
      <c r="J387" s="12">
        <v>423.13</v>
      </c>
      <c r="K387" s="12">
        <v>-2</v>
      </c>
      <c r="L387" s="12">
        <v>76.42</v>
      </c>
      <c r="M387" s="61" t="s">
        <v>160</v>
      </c>
    </row>
    <row r="388" spans="1:13">
      <c r="A388" s="61" t="s">
        <v>900</v>
      </c>
      <c r="B388" s="61" t="s">
        <v>901</v>
      </c>
      <c r="C388" s="12">
        <v>0.62</v>
      </c>
      <c r="D388" s="12">
        <v>0.64</v>
      </c>
      <c r="E388" s="12">
        <v>-3.13</v>
      </c>
      <c r="F388" s="12">
        <v>0.61</v>
      </c>
      <c r="G388" s="12">
        <v>-0.32</v>
      </c>
      <c r="H388" s="12">
        <v>290.63</v>
      </c>
      <c r="I388" s="12">
        <v>2561</v>
      </c>
      <c r="J388" s="12">
        <v>3035</v>
      </c>
      <c r="K388" s="12">
        <v>-15.62</v>
      </c>
      <c r="L388" s="12">
        <v>31.62</v>
      </c>
      <c r="M388" s="61" t="s">
        <v>599</v>
      </c>
    </row>
    <row r="389" spans="1:13">
      <c r="A389" s="61" t="s">
        <v>902</v>
      </c>
      <c r="B389" s="61" t="s">
        <v>903</v>
      </c>
      <c r="C389" s="12">
        <v>-0.78</v>
      </c>
      <c r="D389" s="12">
        <v>-0.54</v>
      </c>
      <c r="E389" s="12">
        <v>-44.44</v>
      </c>
      <c r="F389" s="12">
        <v>-0.74</v>
      </c>
      <c r="G389" s="12">
        <v>-0.63</v>
      </c>
      <c r="H389" s="12">
        <v>-17.46</v>
      </c>
      <c r="I389" s="12">
        <v>678.58</v>
      </c>
      <c r="J389" s="12">
        <v>1619.41</v>
      </c>
      <c r="K389" s="12">
        <v>-58.1</v>
      </c>
      <c r="L389" s="12">
        <v>11.37</v>
      </c>
      <c r="M389" s="61" t="s">
        <v>158</v>
      </c>
    </row>
    <row r="390" spans="1:13">
      <c r="A390" s="61" t="s">
        <v>368</v>
      </c>
      <c r="B390" s="61" t="s">
        <v>369</v>
      </c>
      <c r="C390" s="12">
        <v>0.13</v>
      </c>
      <c r="D390" s="12">
        <v>0.24</v>
      </c>
      <c r="E390" s="12">
        <v>-45.83</v>
      </c>
      <c r="F390" s="12">
        <v>0.13</v>
      </c>
      <c r="G390" s="12">
        <v>0.24</v>
      </c>
      <c r="H390" s="12">
        <v>-45.83</v>
      </c>
      <c r="I390" s="12">
        <v>122.78</v>
      </c>
      <c r="J390" s="12">
        <v>168.43</v>
      </c>
      <c r="K390" s="12">
        <v>-27.1</v>
      </c>
      <c r="L390" s="12">
        <v>17.190000000000001</v>
      </c>
      <c r="M390" s="61" t="s">
        <v>162</v>
      </c>
    </row>
    <row r="391" spans="1:13">
      <c r="A391" s="61" t="s">
        <v>442</v>
      </c>
      <c r="B391" s="61" t="s">
        <v>443</v>
      </c>
      <c r="C391" s="12">
        <v>0.49</v>
      </c>
      <c r="D391" s="12">
        <v>0.47</v>
      </c>
      <c r="E391" s="12">
        <v>4.26</v>
      </c>
      <c r="F391" s="12">
        <v>0.44</v>
      </c>
      <c r="G391" s="12">
        <v>0.45</v>
      </c>
      <c r="H391" s="12">
        <v>-2.2200000000000002</v>
      </c>
      <c r="I391" s="12">
        <v>2754</v>
      </c>
      <c r="J391" s="12">
        <v>2761</v>
      </c>
      <c r="K391" s="12">
        <v>-0.25</v>
      </c>
      <c r="L391" s="12">
        <v>45.5</v>
      </c>
      <c r="M391" s="61" t="s">
        <v>162</v>
      </c>
    </row>
    <row r="392" spans="1:13">
      <c r="A392" s="61" t="s">
        <v>370</v>
      </c>
      <c r="B392" s="61" t="s">
        <v>371</v>
      </c>
      <c r="C392" s="12">
        <v>1</v>
      </c>
      <c r="D392" s="12">
        <v>0.82</v>
      </c>
      <c r="E392" s="12">
        <v>21.95</v>
      </c>
      <c r="F392" s="12">
        <v>1</v>
      </c>
      <c r="G392" s="12">
        <v>0.83</v>
      </c>
      <c r="H392" s="12">
        <v>20.48</v>
      </c>
      <c r="I392" s="12">
        <v>1901.82</v>
      </c>
      <c r="J392" s="12">
        <v>1837.9</v>
      </c>
      <c r="K392" s="12">
        <v>3.48</v>
      </c>
      <c r="L392" s="12">
        <v>52.26</v>
      </c>
      <c r="M392" s="61" t="s">
        <v>250</v>
      </c>
    </row>
    <row r="393" spans="1:13">
      <c r="A393" s="61" t="s">
        <v>644</v>
      </c>
      <c r="B393" s="61" t="s">
        <v>645</v>
      </c>
      <c r="C393" s="12">
        <v>0.44</v>
      </c>
      <c r="D393" s="12">
        <v>1.01</v>
      </c>
      <c r="E393" s="12">
        <v>-56.44</v>
      </c>
      <c r="F393" s="12">
        <v>0.44</v>
      </c>
      <c r="G393" s="12">
        <v>0.98</v>
      </c>
      <c r="H393" s="12">
        <v>-55.1</v>
      </c>
      <c r="I393" s="12">
        <v>613.1</v>
      </c>
      <c r="J393" s="12">
        <v>825.8</v>
      </c>
      <c r="K393" s="12">
        <v>-25.76</v>
      </c>
      <c r="L393" s="12">
        <v>37.590000000000003</v>
      </c>
      <c r="M393" s="61" t="s">
        <v>599</v>
      </c>
    </row>
    <row r="394" spans="1:13">
      <c r="A394" s="61" t="s">
        <v>814</v>
      </c>
      <c r="B394" s="61" t="s">
        <v>815</v>
      </c>
      <c r="C394" s="12">
        <v>7.0000000000000007E-2</v>
      </c>
      <c r="D394" s="12">
        <v>0.1</v>
      </c>
      <c r="E394" s="12">
        <v>-30</v>
      </c>
      <c r="F394" s="12">
        <v>0.12</v>
      </c>
      <c r="G394" s="12">
        <v>0.1</v>
      </c>
      <c r="H394" s="12">
        <v>20</v>
      </c>
      <c r="I394" s="12">
        <v>3090</v>
      </c>
      <c r="J394" s="12">
        <v>3382</v>
      </c>
      <c r="K394" s="12">
        <v>-8.6300000000000008</v>
      </c>
      <c r="L394" s="12">
        <v>3.74</v>
      </c>
      <c r="M394" s="61" t="s">
        <v>470</v>
      </c>
    </row>
    <row r="395" spans="1:13">
      <c r="A395" s="61" t="s">
        <v>646</v>
      </c>
      <c r="B395" s="61" t="s">
        <v>647</v>
      </c>
      <c r="C395" s="12">
        <v>0.39</v>
      </c>
      <c r="D395" s="12">
        <v>0.35</v>
      </c>
      <c r="E395" s="12">
        <v>11.43</v>
      </c>
      <c r="F395" s="12">
        <v>0.39</v>
      </c>
      <c r="G395" s="12">
        <v>0.32</v>
      </c>
      <c r="H395" s="12">
        <v>21.88</v>
      </c>
      <c r="I395" s="12">
        <v>965.7</v>
      </c>
      <c r="J395" s="12">
        <v>994.9</v>
      </c>
      <c r="K395" s="12">
        <v>-2.94</v>
      </c>
      <c r="L395" s="12">
        <v>16.739999999999998</v>
      </c>
      <c r="M395" s="61" t="s">
        <v>158</v>
      </c>
    </row>
    <row r="396" spans="1:13">
      <c r="A396" s="61" t="s">
        <v>444</v>
      </c>
      <c r="B396" s="61" t="s">
        <v>445</v>
      </c>
      <c r="C396" s="12">
        <v>-0.26</v>
      </c>
      <c r="D396" s="12">
        <v>-0.22</v>
      </c>
      <c r="E396" s="12">
        <v>-18.18</v>
      </c>
      <c r="F396" s="12">
        <v>-0.26</v>
      </c>
      <c r="G396" s="12">
        <v>-0.22</v>
      </c>
      <c r="H396" s="12">
        <v>-18.18</v>
      </c>
      <c r="I396" s="12">
        <v>184.82</v>
      </c>
      <c r="J396" s="12">
        <v>152.16</v>
      </c>
      <c r="K396" s="12">
        <v>21.46</v>
      </c>
      <c r="L396" s="12">
        <v>49.81</v>
      </c>
      <c r="M396" s="61" t="s">
        <v>289</v>
      </c>
    </row>
    <row r="397" spans="1:13">
      <c r="A397" s="61" t="s">
        <v>555</v>
      </c>
      <c r="B397" s="61" t="s">
        <v>556</v>
      </c>
      <c r="C397" s="12">
        <v>1.25</v>
      </c>
      <c r="D397" s="12">
        <v>1.02</v>
      </c>
      <c r="E397" s="12">
        <v>22.55</v>
      </c>
      <c r="F397" s="12">
        <v>1.24</v>
      </c>
      <c r="G397" s="12">
        <v>0.99</v>
      </c>
      <c r="H397" s="12">
        <v>25.25</v>
      </c>
      <c r="I397" s="12">
        <v>6125</v>
      </c>
      <c r="J397" s="12">
        <v>5870</v>
      </c>
      <c r="K397" s="12">
        <v>4.34</v>
      </c>
      <c r="L397" s="12">
        <v>48.3</v>
      </c>
      <c r="M397" s="61" t="s">
        <v>161</v>
      </c>
    </row>
    <row r="398" spans="1:13">
      <c r="A398" s="61" t="s">
        <v>372</v>
      </c>
      <c r="B398" s="61" t="s">
        <v>373</v>
      </c>
      <c r="C398" s="12">
        <v>-0.32</v>
      </c>
      <c r="D398" s="12">
        <v>0.39</v>
      </c>
      <c r="E398" s="12">
        <v>-182.05</v>
      </c>
      <c r="F398" s="12">
        <v>-0.28000000000000003</v>
      </c>
      <c r="G398" s="12">
        <v>0.3</v>
      </c>
      <c r="H398" s="12">
        <v>-193.33</v>
      </c>
      <c r="I398" s="12">
        <v>2300</v>
      </c>
      <c r="J398" s="12">
        <v>2374.64</v>
      </c>
      <c r="K398" s="12">
        <v>-3.14</v>
      </c>
      <c r="L398" s="12">
        <v>6.45</v>
      </c>
      <c r="M398" s="61" t="s">
        <v>160</v>
      </c>
    </row>
    <row r="399" spans="1:13">
      <c r="A399" s="61" t="s">
        <v>816</v>
      </c>
      <c r="B399" s="61" t="s">
        <v>817</v>
      </c>
      <c r="C399" s="12">
        <v>0.38</v>
      </c>
      <c r="D399" s="12">
        <v>0.46</v>
      </c>
      <c r="E399" s="12">
        <v>-17.39</v>
      </c>
      <c r="F399" s="12">
        <v>0.59</v>
      </c>
      <c r="G399" s="12">
        <v>0.22</v>
      </c>
      <c r="H399" s="12">
        <v>168.18</v>
      </c>
      <c r="I399" s="12">
        <v>2066.1</v>
      </c>
      <c r="J399" s="12">
        <v>827.5</v>
      </c>
      <c r="K399" s="12">
        <v>149.68</v>
      </c>
      <c r="L399" s="12">
        <v>26.75</v>
      </c>
      <c r="M399" s="61" t="s">
        <v>161</v>
      </c>
    </row>
    <row r="400" spans="1:13">
      <c r="A400" s="61" t="s">
        <v>557</v>
      </c>
      <c r="B400" s="61" t="s">
        <v>558</v>
      </c>
      <c r="C400" s="12">
        <v>1.29</v>
      </c>
      <c r="D400" s="12">
        <v>1.24</v>
      </c>
      <c r="E400" s="12">
        <v>4.03</v>
      </c>
      <c r="F400" s="12">
        <v>1.29</v>
      </c>
      <c r="G400" s="12">
        <v>1.23</v>
      </c>
      <c r="H400" s="12">
        <v>4.88</v>
      </c>
      <c r="I400" s="12">
        <v>2250</v>
      </c>
      <c r="J400" s="12">
        <v>2339</v>
      </c>
      <c r="K400" s="12">
        <v>-3.81</v>
      </c>
      <c r="L400" s="12">
        <v>45.13</v>
      </c>
      <c r="M400" s="61" t="s">
        <v>159</v>
      </c>
    </row>
    <row r="401" spans="1:13">
      <c r="A401" s="61" t="s">
        <v>374</v>
      </c>
      <c r="B401" s="61" t="s">
        <v>375</v>
      </c>
      <c r="C401" s="12">
        <v>0.03</v>
      </c>
      <c r="D401" s="12">
        <v>0.47</v>
      </c>
      <c r="E401" s="12">
        <v>-93.62</v>
      </c>
      <c r="F401" s="12">
        <v>0.03</v>
      </c>
      <c r="G401" s="12">
        <v>0.47</v>
      </c>
      <c r="H401" s="12">
        <v>-93.62</v>
      </c>
      <c r="I401" s="12">
        <v>749.89</v>
      </c>
      <c r="J401" s="12">
        <v>1224.6400000000001</v>
      </c>
      <c r="K401" s="12">
        <v>-38.770000000000003</v>
      </c>
      <c r="L401" s="12">
        <v>25.5</v>
      </c>
      <c r="M401" s="61" t="s">
        <v>161</v>
      </c>
    </row>
    <row r="402" spans="1:13">
      <c r="A402" s="61" t="s">
        <v>648</v>
      </c>
      <c r="B402" s="61" t="s">
        <v>649</v>
      </c>
      <c r="C402" s="12">
        <v>0.26</v>
      </c>
      <c r="D402" s="12">
        <v>1.04</v>
      </c>
      <c r="E402" s="12">
        <v>-75</v>
      </c>
      <c r="F402" s="12">
        <v>0.23</v>
      </c>
      <c r="G402" s="12">
        <v>1.03</v>
      </c>
      <c r="H402" s="12">
        <v>-77.67</v>
      </c>
      <c r="I402" s="12">
        <v>1010.8</v>
      </c>
      <c r="J402" s="12">
        <v>1475</v>
      </c>
      <c r="K402" s="12">
        <v>-31.47</v>
      </c>
      <c r="L402" s="12">
        <v>42.82</v>
      </c>
      <c r="M402" s="61" t="s">
        <v>161</v>
      </c>
    </row>
    <row r="403" spans="1:13">
      <c r="A403" s="61" t="s">
        <v>818</v>
      </c>
      <c r="B403" s="61" t="s">
        <v>819</v>
      </c>
      <c r="C403" s="12">
        <v>0.92</v>
      </c>
      <c r="D403" s="12">
        <v>1.0900000000000001</v>
      </c>
      <c r="E403" s="12">
        <v>-15.6</v>
      </c>
      <c r="F403" s="12">
        <v>0.91</v>
      </c>
      <c r="G403" s="12">
        <v>1.07</v>
      </c>
      <c r="H403" s="12">
        <v>-14.95</v>
      </c>
      <c r="I403" s="12">
        <v>1086</v>
      </c>
      <c r="J403" s="12">
        <v>1195</v>
      </c>
      <c r="K403" s="12">
        <v>-9.1199999999999992</v>
      </c>
      <c r="L403" s="12">
        <v>50.63</v>
      </c>
      <c r="M403" s="61" t="s">
        <v>161</v>
      </c>
    </row>
    <row r="404" spans="1:13">
      <c r="A404" s="61" t="s">
        <v>1004</v>
      </c>
      <c r="B404" s="61" t="s">
        <v>1005</v>
      </c>
      <c r="C404" s="12">
        <v>0.85</v>
      </c>
      <c r="D404" s="12">
        <v>1.07</v>
      </c>
      <c r="E404" s="12">
        <v>-20.56</v>
      </c>
      <c r="F404" s="12">
        <v>0.85</v>
      </c>
      <c r="G404" s="12">
        <v>1.06</v>
      </c>
      <c r="H404" s="12">
        <v>-19.809999999999999</v>
      </c>
      <c r="I404" s="12">
        <v>482.16</v>
      </c>
      <c r="J404" s="12">
        <v>587.14</v>
      </c>
      <c r="K404" s="12">
        <v>-17.88</v>
      </c>
      <c r="L404" s="12">
        <v>23.27</v>
      </c>
      <c r="M404" s="61" t="s">
        <v>289</v>
      </c>
    </row>
    <row r="405" spans="1:13">
      <c r="A405" s="61" t="s">
        <v>559</v>
      </c>
      <c r="B405" s="61" t="s">
        <v>560</v>
      </c>
      <c r="C405" s="12">
        <v>0.43</v>
      </c>
      <c r="D405" s="12">
        <v>1.24</v>
      </c>
      <c r="E405" s="12">
        <v>-65.319999999999993</v>
      </c>
      <c r="F405" s="12">
        <v>0.41</v>
      </c>
      <c r="G405" s="12">
        <v>1.1000000000000001</v>
      </c>
      <c r="H405" s="12">
        <v>-62.73</v>
      </c>
      <c r="I405" s="12">
        <v>1242.74</v>
      </c>
      <c r="J405" s="12">
        <v>1660.24</v>
      </c>
      <c r="K405" s="12">
        <v>-25.15</v>
      </c>
      <c r="L405" s="12">
        <v>39.83</v>
      </c>
      <c r="M405" s="61" t="s">
        <v>161</v>
      </c>
    </row>
    <row r="406" spans="1:13">
      <c r="A406" s="61" t="s">
        <v>561</v>
      </c>
      <c r="B406" s="61" t="s">
        <v>562</v>
      </c>
      <c r="C406" s="12">
        <v>0.43</v>
      </c>
      <c r="D406" s="12">
        <v>0.54</v>
      </c>
      <c r="E406" s="12">
        <v>-20.37</v>
      </c>
      <c r="F406" s="12">
        <v>0.56999999999999995</v>
      </c>
      <c r="G406" s="12">
        <v>0.53</v>
      </c>
      <c r="H406" s="12">
        <v>7.55</v>
      </c>
      <c r="I406" s="12">
        <v>9462.1</v>
      </c>
      <c r="J406" s="12">
        <v>10120</v>
      </c>
      <c r="K406" s="12">
        <v>-6.5</v>
      </c>
      <c r="L406" s="12">
        <v>19.809999999999999</v>
      </c>
      <c r="M406" s="61" t="s">
        <v>159</v>
      </c>
    </row>
    <row r="407" spans="1:13">
      <c r="A407" s="61" t="s">
        <v>1158</v>
      </c>
      <c r="B407" s="61" t="s">
        <v>1159</v>
      </c>
      <c r="C407" s="12">
        <v>0.17</v>
      </c>
      <c r="D407" s="12">
        <v>0.08</v>
      </c>
      <c r="E407" s="12">
        <v>112.5</v>
      </c>
      <c r="F407" s="12">
        <v>0.17</v>
      </c>
      <c r="G407" s="12">
        <v>0.08</v>
      </c>
      <c r="H407" s="12">
        <v>112.5</v>
      </c>
      <c r="I407" s="12">
        <v>316.06</v>
      </c>
      <c r="J407" s="12">
        <v>263.08</v>
      </c>
      <c r="K407" s="12">
        <v>20.14</v>
      </c>
      <c r="L407" s="12">
        <v>57.16</v>
      </c>
      <c r="M407" s="61" t="s">
        <v>162</v>
      </c>
    </row>
    <row r="408" spans="1:13">
      <c r="A408" s="61" t="s">
        <v>446</v>
      </c>
      <c r="B408" s="61" t="s">
        <v>447</v>
      </c>
      <c r="C408" s="12">
        <v>0.23</v>
      </c>
      <c r="D408" s="12">
        <v>-0.32</v>
      </c>
      <c r="E408" s="12">
        <v>171.88</v>
      </c>
      <c r="F408" s="12">
        <v>0.23</v>
      </c>
      <c r="G408" s="12">
        <v>-0.33</v>
      </c>
      <c r="H408" s="12">
        <v>169.7</v>
      </c>
      <c r="I408" s="12">
        <v>730.57</v>
      </c>
      <c r="J408" s="12">
        <v>816.01</v>
      </c>
      <c r="K408" s="12">
        <v>-10.47</v>
      </c>
      <c r="L408" s="12">
        <v>21.76</v>
      </c>
      <c r="M408" s="61" t="s">
        <v>162</v>
      </c>
    </row>
    <row r="409" spans="1:13">
      <c r="A409" s="61" t="s">
        <v>1078</v>
      </c>
      <c r="B409" s="61" t="s">
        <v>1079</v>
      </c>
      <c r="C409" s="12">
        <v>0.28999999999999998</v>
      </c>
      <c r="D409" s="12">
        <v>0.28999999999999998</v>
      </c>
      <c r="E409" s="12">
        <v>0</v>
      </c>
      <c r="F409" s="12">
        <v>-0.02</v>
      </c>
      <c r="G409" s="12">
        <v>-0.93</v>
      </c>
      <c r="H409" s="12">
        <v>97.85</v>
      </c>
      <c r="I409" s="12">
        <v>3164</v>
      </c>
      <c r="J409" s="12">
        <v>3507</v>
      </c>
      <c r="K409" s="12">
        <v>-9.7799999999999994</v>
      </c>
      <c r="L409" s="12">
        <v>10.97</v>
      </c>
      <c r="M409" s="61" t="s">
        <v>159</v>
      </c>
    </row>
    <row r="410" spans="1:13">
      <c r="A410" s="61" t="s">
        <v>820</v>
      </c>
      <c r="B410" s="61" t="s">
        <v>821</v>
      </c>
      <c r="C410" s="12">
        <v>0.45</v>
      </c>
      <c r="D410" s="12">
        <v>0.48</v>
      </c>
      <c r="E410" s="12">
        <v>-6.25</v>
      </c>
      <c r="F410" s="12">
        <v>0.45</v>
      </c>
      <c r="G410" s="12">
        <v>0.48</v>
      </c>
      <c r="H410" s="12">
        <v>-6.25</v>
      </c>
      <c r="I410" s="12">
        <v>878</v>
      </c>
      <c r="J410" s="12">
        <v>1219</v>
      </c>
      <c r="K410" s="12">
        <v>-27.97</v>
      </c>
      <c r="L410" s="12">
        <v>35.299999999999997</v>
      </c>
      <c r="M410" s="61" t="s">
        <v>599</v>
      </c>
    </row>
    <row r="411" spans="1:13">
      <c r="A411" s="61" t="s">
        <v>376</v>
      </c>
      <c r="B411" s="61" t="s">
        <v>377</v>
      </c>
      <c r="C411" s="12">
        <v>0.4</v>
      </c>
      <c r="D411" s="12">
        <v>0.31</v>
      </c>
      <c r="E411" s="12">
        <v>29.03</v>
      </c>
      <c r="F411" s="12">
        <v>0.38</v>
      </c>
      <c r="G411" s="12">
        <v>0.26</v>
      </c>
      <c r="H411" s="12">
        <v>46.15</v>
      </c>
      <c r="I411" s="12">
        <v>4647</v>
      </c>
      <c r="J411" s="12">
        <v>4920</v>
      </c>
      <c r="K411" s="12">
        <v>-5.55</v>
      </c>
      <c r="L411" s="12">
        <v>28.13</v>
      </c>
      <c r="M411" s="61" t="s">
        <v>250</v>
      </c>
    </row>
    <row r="412" spans="1:13">
      <c r="A412" s="61" t="s">
        <v>650</v>
      </c>
      <c r="B412" s="61" t="s">
        <v>651</v>
      </c>
      <c r="C412" s="12">
        <v>0.69</v>
      </c>
      <c r="D412" s="12">
        <v>1.19</v>
      </c>
      <c r="E412" s="12">
        <v>-42.02</v>
      </c>
      <c r="F412" s="12">
        <v>0.51</v>
      </c>
      <c r="G412" s="12">
        <v>1.1599999999999999</v>
      </c>
      <c r="H412" s="12">
        <v>-56.03</v>
      </c>
      <c r="I412" s="12">
        <v>5528.01</v>
      </c>
      <c r="J412" s="12">
        <v>6746.15</v>
      </c>
      <c r="K412" s="12">
        <v>-18.059999999999999</v>
      </c>
      <c r="L412" s="12">
        <v>60.42</v>
      </c>
      <c r="M412" s="61" t="s">
        <v>289</v>
      </c>
    </row>
    <row r="413" spans="1:13">
      <c r="A413" s="61" t="s">
        <v>314</v>
      </c>
      <c r="B413" s="61" t="s">
        <v>315</v>
      </c>
      <c r="C413" s="12">
        <v>0.19</v>
      </c>
      <c r="D413" s="12">
        <v>0.28000000000000003</v>
      </c>
      <c r="E413" s="12">
        <v>-32.14</v>
      </c>
      <c r="F413" s="12">
        <v>0.18</v>
      </c>
      <c r="G413" s="12">
        <v>0.27</v>
      </c>
      <c r="H413" s="12">
        <v>-33.33</v>
      </c>
      <c r="I413" s="12">
        <v>1144</v>
      </c>
      <c r="J413" s="12">
        <v>1359</v>
      </c>
      <c r="K413" s="12">
        <v>-15.82</v>
      </c>
      <c r="L413" s="12">
        <v>19.27</v>
      </c>
      <c r="M413" s="61" t="s">
        <v>160</v>
      </c>
    </row>
    <row r="414" spans="1:13">
      <c r="A414" s="61" t="s">
        <v>1080</v>
      </c>
      <c r="B414" s="61" t="s">
        <v>1081</v>
      </c>
      <c r="C414" s="12">
        <v>0.49</v>
      </c>
      <c r="D414" s="12">
        <v>0.48</v>
      </c>
      <c r="E414" s="12">
        <v>2.08</v>
      </c>
      <c r="F414" s="12">
        <v>0.49</v>
      </c>
      <c r="G414" s="12">
        <v>0.32</v>
      </c>
      <c r="H414" s="12">
        <v>53.13</v>
      </c>
      <c r="I414" s="12">
        <v>391.27</v>
      </c>
      <c r="J414" s="12">
        <v>406.46</v>
      </c>
      <c r="K414" s="12">
        <v>-3.74</v>
      </c>
      <c r="L414" s="12">
        <v>37.200000000000003</v>
      </c>
      <c r="M414" s="61" t="s">
        <v>158</v>
      </c>
    </row>
    <row r="415" spans="1:13">
      <c r="A415" s="61" t="s">
        <v>822</v>
      </c>
      <c r="B415" s="61" t="s">
        <v>823</v>
      </c>
      <c r="C415" s="12">
        <v>0.4</v>
      </c>
      <c r="D415" s="12">
        <v>0.4</v>
      </c>
      <c r="E415" s="12">
        <v>0</v>
      </c>
      <c r="F415" s="12">
        <v>0.33</v>
      </c>
      <c r="G415" s="12">
        <v>0.34</v>
      </c>
      <c r="H415" s="12">
        <v>-2.94</v>
      </c>
      <c r="I415" s="12">
        <v>1028</v>
      </c>
      <c r="J415" s="12">
        <v>1278.8</v>
      </c>
      <c r="K415" s="12">
        <v>-19.61</v>
      </c>
      <c r="L415" s="12">
        <v>19.89</v>
      </c>
      <c r="M415" s="61" t="s">
        <v>163</v>
      </c>
    </row>
    <row r="416" spans="1:13">
      <c r="A416" s="61" t="s">
        <v>1160</v>
      </c>
      <c r="B416" s="61" t="s">
        <v>1161</v>
      </c>
      <c r="C416" s="12">
        <v>-0.79</v>
      </c>
      <c r="D416" s="12">
        <v>0.22</v>
      </c>
      <c r="E416" s="12">
        <v>-459.09</v>
      </c>
      <c r="F416" s="12">
        <v>-0.79</v>
      </c>
      <c r="G416" s="12">
        <v>0.5</v>
      </c>
      <c r="H416" s="12">
        <v>-258</v>
      </c>
      <c r="I416" s="12">
        <v>10551</v>
      </c>
      <c r="J416" s="12">
        <v>11762</v>
      </c>
      <c r="K416" s="12">
        <v>-10.3</v>
      </c>
      <c r="L416" s="12">
        <v>65.8</v>
      </c>
      <c r="M416" s="61" t="s">
        <v>158</v>
      </c>
    </row>
    <row r="417" spans="1:13">
      <c r="A417" s="61" t="s">
        <v>904</v>
      </c>
      <c r="B417" s="61" t="s">
        <v>905</v>
      </c>
      <c r="C417" s="12">
        <v>1.08</v>
      </c>
      <c r="D417" s="12">
        <v>0.99</v>
      </c>
      <c r="E417" s="12">
        <v>9.09</v>
      </c>
      <c r="F417" s="12">
        <v>0.8</v>
      </c>
      <c r="G417" s="12">
        <v>0.98</v>
      </c>
      <c r="H417" s="12">
        <v>-18.37</v>
      </c>
      <c r="I417" s="12">
        <v>1689</v>
      </c>
      <c r="J417" s="12">
        <v>2503</v>
      </c>
      <c r="K417" s="12">
        <v>-32.520000000000003</v>
      </c>
      <c r="L417" s="12">
        <v>50.16</v>
      </c>
      <c r="M417" s="61" t="s">
        <v>599</v>
      </c>
    </row>
    <row r="418" spans="1:13">
      <c r="A418" s="61" t="s">
        <v>378</v>
      </c>
      <c r="B418" s="61" t="s">
        <v>379</v>
      </c>
      <c r="C418" s="12">
        <v>1.37</v>
      </c>
      <c r="D418" s="12">
        <v>1.61</v>
      </c>
      <c r="E418" s="12">
        <v>-14.91</v>
      </c>
      <c r="F418" s="12">
        <v>1.35</v>
      </c>
      <c r="G418" s="12">
        <v>1.45</v>
      </c>
      <c r="H418" s="12">
        <v>-6.9</v>
      </c>
      <c r="I418" s="12">
        <v>1947.83</v>
      </c>
      <c r="J418" s="12">
        <v>2229.5500000000002</v>
      </c>
      <c r="K418" s="12">
        <v>-12.64</v>
      </c>
      <c r="L418" s="12">
        <v>60.26</v>
      </c>
      <c r="M418" s="61" t="s">
        <v>158</v>
      </c>
    </row>
    <row r="419" spans="1:13">
      <c r="A419" s="61" t="s">
        <v>563</v>
      </c>
      <c r="B419" s="61" t="s">
        <v>564</v>
      </c>
      <c r="C419" s="12">
        <v>0.69</v>
      </c>
      <c r="D419" s="12">
        <v>0.71</v>
      </c>
      <c r="E419" s="12">
        <v>-2.82</v>
      </c>
      <c r="F419" s="12">
        <v>0.68</v>
      </c>
      <c r="G419" s="12">
        <v>0.7</v>
      </c>
      <c r="H419" s="12">
        <v>-2.86</v>
      </c>
      <c r="I419" s="12">
        <v>522</v>
      </c>
      <c r="J419" s="12">
        <v>580.70000000000005</v>
      </c>
      <c r="K419" s="12">
        <v>-10.11</v>
      </c>
      <c r="L419" s="12">
        <v>53.99</v>
      </c>
      <c r="M419" s="61" t="s">
        <v>163</v>
      </c>
    </row>
    <row r="420" spans="1:13">
      <c r="A420" s="61" t="s">
        <v>1006</v>
      </c>
      <c r="B420" s="61" t="s">
        <v>1007</v>
      </c>
      <c r="C420" s="12">
        <v>-0.08</v>
      </c>
      <c r="D420" s="12">
        <v>0.4</v>
      </c>
      <c r="E420" s="12">
        <v>-120</v>
      </c>
      <c r="F420" s="12">
        <v>-0.08</v>
      </c>
      <c r="G420" s="12">
        <v>0.34</v>
      </c>
      <c r="H420" s="12">
        <v>-123.53</v>
      </c>
      <c r="I420" s="12">
        <v>909.11</v>
      </c>
      <c r="J420" s="12">
        <v>911.55</v>
      </c>
      <c r="K420" s="12">
        <v>-0.27</v>
      </c>
      <c r="L420" s="12">
        <v>69.319999999999993</v>
      </c>
      <c r="M420" s="61" t="s">
        <v>160</v>
      </c>
    </row>
    <row r="421" spans="1:13">
      <c r="A421" s="61" t="s">
        <v>380</v>
      </c>
      <c r="B421" s="61" t="s">
        <v>381</v>
      </c>
      <c r="C421" s="12">
        <v>-0.75</v>
      </c>
      <c r="D421" s="12">
        <v>0.57999999999999996</v>
      </c>
      <c r="E421" s="12">
        <v>-229.31</v>
      </c>
      <c r="F421" s="12">
        <v>-0.32</v>
      </c>
      <c r="G421" s="12">
        <v>0.5</v>
      </c>
      <c r="H421" s="12">
        <v>-164</v>
      </c>
      <c r="I421" s="12">
        <v>1490.32</v>
      </c>
      <c r="J421" s="12">
        <v>1965.1</v>
      </c>
      <c r="K421" s="12">
        <v>-24.16</v>
      </c>
      <c r="L421" s="12">
        <v>8.91</v>
      </c>
      <c r="M421" s="61" t="s">
        <v>160</v>
      </c>
    </row>
    <row r="422" spans="1:13">
      <c r="A422" s="61" t="s">
        <v>652</v>
      </c>
      <c r="B422" s="61" t="s">
        <v>653</v>
      </c>
      <c r="C422" s="12">
        <v>0.15</v>
      </c>
      <c r="D422" s="12">
        <v>0.91</v>
      </c>
      <c r="E422" s="12">
        <v>-83.52</v>
      </c>
      <c r="F422" s="12">
        <v>0.11</v>
      </c>
      <c r="G422" s="12">
        <v>0.91</v>
      </c>
      <c r="H422" s="12">
        <v>-87.91</v>
      </c>
      <c r="I422" s="12">
        <v>1944.29</v>
      </c>
      <c r="J422" s="12">
        <v>2494.16</v>
      </c>
      <c r="K422" s="12">
        <v>-22.05</v>
      </c>
      <c r="L422" s="12">
        <v>29.19</v>
      </c>
      <c r="M422" s="61" t="s">
        <v>289</v>
      </c>
    </row>
    <row r="423" spans="1:13">
      <c r="A423" s="61" t="s">
        <v>1162</v>
      </c>
      <c r="B423" s="61" t="s">
        <v>1163</v>
      </c>
      <c r="C423" s="12">
        <v>0.92</v>
      </c>
      <c r="D423" s="12">
        <v>0.82</v>
      </c>
      <c r="E423" s="12">
        <v>12.2</v>
      </c>
      <c r="F423" s="12">
        <v>0.83</v>
      </c>
      <c r="G423" s="12">
        <v>0.77</v>
      </c>
      <c r="H423" s="12">
        <v>7.79</v>
      </c>
      <c r="I423" s="12">
        <v>1051.53</v>
      </c>
      <c r="J423" s="12">
        <v>663.66</v>
      </c>
      <c r="K423" s="12">
        <v>58.44</v>
      </c>
      <c r="L423" s="12">
        <v>53.98</v>
      </c>
      <c r="M423" s="61" t="s">
        <v>159</v>
      </c>
    </row>
    <row r="424" spans="1:13">
      <c r="A424" s="61" t="s">
        <v>906</v>
      </c>
      <c r="B424" s="61" t="s">
        <v>907</v>
      </c>
      <c r="C424" s="12">
        <v>0.75</v>
      </c>
      <c r="D424" s="12">
        <v>1.18</v>
      </c>
      <c r="E424" s="12">
        <v>-36.44</v>
      </c>
      <c r="F424" s="12">
        <v>0.65</v>
      </c>
      <c r="G424" s="12">
        <v>1.1499999999999999</v>
      </c>
      <c r="H424" s="12">
        <v>-43.48</v>
      </c>
      <c r="I424" s="12">
        <v>615.6</v>
      </c>
      <c r="J424" s="12">
        <v>784.4</v>
      </c>
      <c r="K424" s="12">
        <v>-21.52</v>
      </c>
      <c r="L424" s="12">
        <v>34.58</v>
      </c>
      <c r="M424" s="61" t="s">
        <v>158</v>
      </c>
    </row>
    <row r="425" spans="1:13">
      <c r="A425" s="61" t="s">
        <v>824</v>
      </c>
      <c r="B425" s="61" t="s">
        <v>825</v>
      </c>
      <c r="C425" s="12">
        <v>0.61</v>
      </c>
      <c r="D425" s="12">
        <v>0.63</v>
      </c>
      <c r="E425" s="12">
        <v>-3.17</v>
      </c>
      <c r="F425" s="12">
        <v>0.6</v>
      </c>
      <c r="G425" s="12">
        <v>0.54</v>
      </c>
      <c r="H425" s="12">
        <v>11.11</v>
      </c>
      <c r="I425" s="12">
        <v>3885.16</v>
      </c>
      <c r="J425" s="12">
        <v>4215.18</v>
      </c>
      <c r="K425" s="12">
        <v>-7.83</v>
      </c>
      <c r="L425" s="12">
        <v>31.97</v>
      </c>
      <c r="M425" s="61" t="s">
        <v>599</v>
      </c>
    </row>
    <row r="426" spans="1:13">
      <c r="A426" s="61" t="s">
        <v>382</v>
      </c>
      <c r="B426" s="61" t="s">
        <v>383</v>
      </c>
      <c r="C426" s="12">
        <v>7.0000000000000007E-2</v>
      </c>
      <c r="D426" s="12">
        <v>0.44</v>
      </c>
      <c r="E426" s="12">
        <v>-84.09</v>
      </c>
      <c r="F426" s="12">
        <v>7.0000000000000007E-2</v>
      </c>
      <c r="G426" s="12">
        <v>0.44</v>
      </c>
      <c r="H426" s="12">
        <v>-84.09</v>
      </c>
      <c r="I426" s="12">
        <v>2615</v>
      </c>
      <c r="J426" s="12">
        <v>2869</v>
      </c>
      <c r="K426" s="12">
        <v>-8.85</v>
      </c>
      <c r="L426" s="12">
        <v>9.66</v>
      </c>
      <c r="M426" s="61" t="s">
        <v>161</v>
      </c>
    </row>
    <row r="427" spans="1:13">
      <c r="A427" s="61" t="s">
        <v>826</v>
      </c>
      <c r="B427" s="61" t="s">
        <v>827</v>
      </c>
      <c r="C427" s="12">
        <v>0.35</v>
      </c>
      <c r="D427" s="12">
        <v>0.4</v>
      </c>
      <c r="E427" s="12">
        <v>-12.5</v>
      </c>
      <c r="F427" s="12">
        <v>0.35</v>
      </c>
      <c r="G427" s="12">
        <v>0.39</v>
      </c>
      <c r="H427" s="12">
        <v>-10.26</v>
      </c>
      <c r="I427" s="12">
        <v>477.52</v>
      </c>
      <c r="J427" s="12">
        <v>604.37</v>
      </c>
      <c r="K427" s="12">
        <v>-20.99</v>
      </c>
      <c r="L427" s="12">
        <v>42.31</v>
      </c>
      <c r="M427" s="61" t="s">
        <v>289</v>
      </c>
    </row>
    <row r="428" spans="1:13">
      <c r="A428" s="61" t="s">
        <v>1008</v>
      </c>
      <c r="B428" s="61" t="s">
        <v>1009</v>
      </c>
      <c r="C428" s="12">
        <v>0.22</v>
      </c>
      <c r="D428" s="12">
        <v>0.44</v>
      </c>
      <c r="E428" s="12">
        <v>-50</v>
      </c>
      <c r="F428" s="12">
        <v>0.22</v>
      </c>
      <c r="G428" s="12">
        <v>0.47</v>
      </c>
      <c r="H428" s="12">
        <v>-53.19</v>
      </c>
      <c r="I428" s="12">
        <v>937</v>
      </c>
      <c r="J428" s="12">
        <v>1133</v>
      </c>
      <c r="K428" s="12">
        <v>-17.3</v>
      </c>
      <c r="L428" s="12">
        <v>19.14</v>
      </c>
      <c r="M428" s="61" t="s">
        <v>289</v>
      </c>
    </row>
    <row r="429" spans="1:13">
      <c r="A429" s="61" t="s">
        <v>828</v>
      </c>
      <c r="B429" s="61" t="s">
        <v>829</v>
      </c>
      <c r="C429" s="12">
        <v>-0.14000000000000001</v>
      </c>
      <c r="D429" s="12">
        <v>-0.09</v>
      </c>
      <c r="E429" s="12">
        <v>-55.56</v>
      </c>
      <c r="F429" s="12">
        <v>-0.13</v>
      </c>
      <c r="G429" s="12">
        <v>-0.12</v>
      </c>
      <c r="H429" s="12">
        <v>-8.33</v>
      </c>
      <c r="I429" s="12">
        <v>8141</v>
      </c>
      <c r="J429" s="12">
        <v>9055</v>
      </c>
      <c r="K429" s="12">
        <v>-10.09</v>
      </c>
      <c r="L429" s="12">
        <v>4.04</v>
      </c>
      <c r="M429" s="61" t="s">
        <v>470</v>
      </c>
    </row>
    <row r="430" spans="1:13">
      <c r="A430" s="61" t="s">
        <v>448</v>
      </c>
      <c r="B430" s="61" t="s">
        <v>449</v>
      </c>
      <c r="C430" s="12">
        <v>0.63</v>
      </c>
      <c r="D430" s="12">
        <v>0.56999999999999995</v>
      </c>
      <c r="E430" s="12">
        <v>10.53</v>
      </c>
      <c r="F430" s="12">
        <v>0.63</v>
      </c>
      <c r="G430" s="12">
        <v>0.55000000000000004</v>
      </c>
      <c r="H430" s="12">
        <v>14.55</v>
      </c>
      <c r="I430" s="12">
        <v>1184.4100000000001</v>
      </c>
      <c r="J430" s="12">
        <v>1135.76</v>
      </c>
      <c r="K430" s="12">
        <v>4.28</v>
      </c>
      <c r="L430" s="12">
        <v>39.74</v>
      </c>
      <c r="M430" s="61" t="s">
        <v>250</v>
      </c>
    </row>
    <row r="431" spans="1:13">
      <c r="A431" s="61" t="s">
        <v>450</v>
      </c>
      <c r="B431" s="61" t="s">
        <v>451</v>
      </c>
      <c r="C431" s="12">
        <v>0.62</v>
      </c>
      <c r="D431" s="12">
        <v>1.08</v>
      </c>
      <c r="E431" s="12">
        <v>-42.59</v>
      </c>
      <c r="F431" s="12">
        <v>0.89</v>
      </c>
      <c r="G431" s="12">
        <v>0.93</v>
      </c>
      <c r="H431" s="12">
        <v>-4.3</v>
      </c>
      <c r="I431" s="12">
        <v>919.2</v>
      </c>
      <c r="J431" s="12">
        <v>1151.7</v>
      </c>
      <c r="K431" s="12">
        <v>-20.190000000000001</v>
      </c>
      <c r="L431" s="12">
        <v>42.48</v>
      </c>
      <c r="M431" s="61" t="s">
        <v>158</v>
      </c>
    </row>
    <row r="432" spans="1:13">
      <c r="A432" s="61" t="s">
        <v>1164</v>
      </c>
      <c r="B432" s="61" t="s">
        <v>1165</v>
      </c>
      <c r="C432" s="12">
        <v>0.16</v>
      </c>
      <c r="D432" s="12">
        <v>0.22</v>
      </c>
      <c r="E432" s="12">
        <v>-27.27</v>
      </c>
      <c r="F432" s="12">
        <v>0.13</v>
      </c>
      <c r="G432" s="12">
        <v>0.21</v>
      </c>
      <c r="H432" s="12">
        <v>-38.1</v>
      </c>
      <c r="I432" s="12">
        <v>5533.78</v>
      </c>
      <c r="J432" s="12">
        <v>5074.72</v>
      </c>
      <c r="K432" s="12">
        <v>9.0500000000000007</v>
      </c>
      <c r="L432" s="12">
        <v>23.26</v>
      </c>
      <c r="M432" s="61" t="s">
        <v>158</v>
      </c>
    </row>
    <row r="433" spans="1:13">
      <c r="A433" s="61" t="s">
        <v>384</v>
      </c>
      <c r="B433" s="61" t="s">
        <v>385</v>
      </c>
      <c r="C433" s="12">
        <v>0.24</v>
      </c>
      <c r="D433" s="12">
        <v>0.18</v>
      </c>
      <c r="E433" s="12">
        <v>33.33</v>
      </c>
      <c r="F433" s="12">
        <v>0.2</v>
      </c>
      <c r="G433" s="12">
        <v>-0.01</v>
      </c>
      <c r="H433" s="12">
        <v>2100</v>
      </c>
      <c r="I433" s="12">
        <v>2403.9</v>
      </c>
      <c r="J433" s="12">
        <v>2574</v>
      </c>
      <c r="K433" s="12">
        <v>-6.61</v>
      </c>
      <c r="L433" s="12">
        <v>20.38</v>
      </c>
      <c r="M433" s="61" t="s">
        <v>158</v>
      </c>
    </row>
    <row r="434" spans="1:13">
      <c r="A434" s="61" t="s">
        <v>565</v>
      </c>
      <c r="B434" s="61" t="s">
        <v>566</v>
      </c>
      <c r="C434" s="12">
        <v>0.08</v>
      </c>
      <c r="D434" s="12">
        <v>0.57999999999999996</v>
      </c>
      <c r="E434" s="12">
        <v>-86.21</v>
      </c>
      <c r="F434" s="12">
        <v>0.72</v>
      </c>
      <c r="G434" s="12">
        <v>0.56000000000000005</v>
      </c>
      <c r="H434" s="12">
        <v>28.57</v>
      </c>
      <c r="I434" s="12">
        <v>1219</v>
      </c>
      <c r="J434" s="12">
        <v>1573</v>
      </c>
      <c r="K434" s="12">
        <v>-22.5</v>
      </c>
      <c r="L434" s="12">
        <v>32.659999999999997</v>
      </c>
      <c r="M434" s="61" t="s">
        <v>158</v>
      </c>
    </row>
    <row r="435" spans="1:13">
      <c r="A435" s="61" t="s">
        <v>386</v>
      </c>
      <c r="B435" s="61" t="s">
        <v>387</v>
      </c>
      <c r="C435" s="12">
        <v>0.82</v>
      </c>
      <c r="D435" s="12">
        <v>1.42</v>
      </c>
      <c r="E435" s="12">
        <v>-42.25</v>
      </c>
      <c r="F435" s="12">
        <v>0.79</v>
      </c>
      <c r="G435" s="12">
        <v>1.35</v>
      </c>
      <c r="H435" s="12">
        <v>-41.48</v>
      </c>
      <c r="I435" s="12">
        <v>2315</v>
      </c>
      <c r="J435" s="12">
        <v>3152</v>
      </c>
      <c r="K435" s="12">
        <v>-26.55</v>
      </c>
      <c r="L435" s="12">
        <v>52.66</v>
      </c>
      <c r="M435" s="61" t="s">
        <v>160</v>
      </c>
    </row>
    <row r="436" spans="1:13">
      <c r="A436" s="61" t="s">
        <v>654</v>
      </c>
      <c r="B436" s="61" t="s">
        <v>655</v>
      </c>
      <c r="C436" s="12">
        <v>0.53</v>
      </c>
      <c r="D436" s="12">
        <v>0.45</v>
      </c>
      <c r="E436" s="12">
        <v>17.78</v>
      </c>
      <c r="F436" s="12">
        <v>0.51</v>
      </c>
      <c r="G436" s="12">
        <v>0.44</v>
      </c>
      <c r="H436" s="12">
        <v>15.91</v>
      </c>
      <c r="I436" s="12">
        <v>289.27</v>
      </c>
      <c r="J436" s="12">
        <v>277.79000000000002</v>
      </c>
      <c r="K436" s="12">
        <v>4.13</v>
      </c>
      <c r="L436" s="12">
        <v>48.51</v>
      </c>
      <c r="M436" s="61" t="s">
        <v>161</v>
      </c>
    </row>
    <row r="437" spans="1:13">
      <c r="A437" s="61" t="s">
        <v>388</v>
      </c>
      <c r="B437" s="61" t="s">
        <v>389</v>
      </c>
      <c r="C437" s="12">
        <v>0.73</v>
      </c>
      <c r="D437" s="12">
        <v>0.74</v>
      </c>
      <c r="E437" s="12">
        <v>-1.35</v>
      </c>
      <c r="F437" s="12">
        <v>0.73</v>
      </c>
      <c r="G437" s="12">
        <v>0.73</v>
      </c>
      <c r="H437" s="12">
        <v>0</v>
      </c>
      <c r="I437" s="12">
        <v>1634.3</v>
      </c>
      <c r="J437" s="12">
        <v>1712.6</v>
      </c>
      <c r="K437" s="12">
        <v>-4.57</v>
      </c>
      <c r="L437" s="12">
        <v>45.63</v>
      </c>
      <c r="M437" s="61" t="s">
        <v>250</v>
      </c>
    </row>
    <row r="438" spans="1:13">
      <c r="A438" s="61" t="s">
        <v>1172</v>
      </c>
      <c r="B438" s="61" t="s">
        <v>1173</v>
      </c>
      <c r="C438" s="12">
        <v>-0.16</v>
      </c>
      <c r="D438" s="12">
        <v>0.17</v>
      </c>
      <c r="E438" s="12">
        <v>-194.12</v>
      </c>
      <c r="F438" s="12">
        <v>-0.2</v>
      </c>
      <c r="G438" s="12">
        <v>0.11</v>
      </c>
      <c r="H438" s="12">
        <v>-281.82</v>
      </c>
      <c r="I438" s="12">
        <v>2625</v>
      </c>
      <c r="J438" s="12">
        <v>3780</v>
      </c>
      <c r="K438" s="12">
        <v>-30.56</v>
      </c>
      <c r="L438" s="12">
        <v>9.0500000000000007</v>
      </c>
      <c r="M438" s="61" t="s">
        <v>162</v>
      </c>
    </row>
    <row r="439" spans="1:13">
      <c r="A439" s="61" t="s">
        <v>1010</v>
      </c>
      <c r="B439" s="61" t="s">
        <v>1011</v>
      </c>
      <c r="C439" s="12">
        <v>-0.27</v>
      </c>
      <c r="D439" s="12">
        <v>0.48</v>
      </c>
      <c r="E439" s="12">
        <v>-156.25</v>
      </c>
      <c r="F439" s="12">
        <v>-0.59</v>
      </c>
      <c r="G439" s="12">
        <v>0.66</v>
      </c>
      <c r="H439" s="12">
        <v>-189.39</v>
      </c>
      <c r="I439" s="12">
        <v>6877</v>
      </c>
      <c r="J439" s="12">
        <v>14536</v>
      </c>
      <c r="K439" s="12">
        <v>-52.69</v>
      </c>
      <c r="L439" s="12">
        <v>27.96</v>
      </c>
      <c r="M439" s="61" t="s">
        <v>289</v>
      </c>
    </row>
    <row r="440" spans="1:13">
      <c r="A440" s="61" t="s">
        <v>452</v>
      </c>
      <c r="B440" s="61" t="s">
        <v>453</v>
      </c>
      <c r="C440" s="12">
        <v>-0.32</v>
      </c>
      <c r="D440" s="12">
        <v>1.47</v>
      </c>
      <c r="E440" s="12">
        <v>-121.77</v>
      </c>
      <c r="F440" s="12">
        <v>-0.41</v>
      </c>
      <c r="G440" s="12">
        <v>1.52</v>
      </c>
      <c r="H440" s="12">
        <v>-126.97</v>
      </c>
      <c r="I440" s="12">
        <v>2764.95</v>
      </c>
      <c r="J440" s="12">
        <v>3449.73</v>
      </c>
      <c r="K440" s="12">
        <v>-19.850000000000001</v>
      </c>
      <c r="L440" s="12">
        <v>22.55</v>
      </c>
      <c r="M440" s="61" t="s">
        <v>160</v>
      </c>
    </row>
    <row r="441" spans="1:13">
      <c r="A441" s="61" t="s">
        <v>656</v>
      </c>
      <c r="B441" s="61" t="s">
        <v>657</v>
      </c>
      <c r="C441" s="12">
        <v>0.53</v>
      </c>
      <c r="D441" s="12">
        <v>0.79</v>
      </c>
      <c r="E441" s="12">
        <v>-32.909999999999997</v>
      </c>
      <c r="F441" s="12">
        <v>0.53</v>
      </c>
      <c r="G441" s="12">
        <v>0.76</v>
      </c>
      <c r="H441" s="12">
        <v>-30.26</v>
      </c>
      <c r="I441" s="12">
        <v>12715</v>
      </c>
      <c r="J441" s="12">
        <v>13347</v>
      </c>
      <c r="K441" s="12">
        <v>-4.74</v>
      </c>
      <c r="L441" s="12">
        <v>15.2</v>
      </c>
      <c r="M441" s="61" t="s">
        <v>159</v>
      </c>
    </row>
    <row r="442" spans="1:13">
      <c r="A442" s="61" t="s">
        <v>830</v>
      </c>
      <c r="B442" s="61" t="s">
        <v>831</v>
      </c>
      <c r="C442" s="12">
        <v>0.12</v>
      </c>
      <c r="D442" s="12">
        <v>0.22</v>
      </c>
      <c r="E442" s="12">
        <v>-45.45</v>
      </c>
      <c r="F442" s="12">
        <v>0.09</v>
      </c>
      <c r="G442" s="12">
        <v>0.2</v>
      </c>
      <c r="H442" s="12">
        <v>-55</v>
      </c>
      <c r="I442" s="12">
        <v>1432</v>
      </c>
      <c r="J442" s="12">
        <v>1650</v>
      </c>
      <c r="K442" s="12">
        <v>-13.21</v>
      </c>
      <c r="L442" s="12">
        <v>16.02</v>
      </c>
      <c r="M442" s="61" t="s">
        <v>162</v>
      </c>
    </row>
    <row r="443" spans="1:13">
      <c r="A443" s="61" t="s">
        <v>1082</v>
      </c>
      <c r="B443" s="61" t="s">
        <v>1083</v>
      </c>
      <c r="C443" s="12">
        <v>0.53</v>
      </c>
      <c r="D443" s="12">
        <v>0.56000000000000005</v>
      </c>
      <c r="E443" s="12">
        <v>-5.36</v>
      </c>
      <c r="F443" s="12">
        <v>0.53</v>
      </c>
      <c r="G443" s="12">
        <v>0.55000000000000004</v>
      </c>
      <c r="H443" s="12">
        <v>-3.64</v>
      </c>
      <c r="I443" s="12">
        <v>9086.75</v>
      </c>
      <c r="J443" s="12">
        <v>9730.2000000000007</v>
      </c>
      <c r="K443" s="12">
        <v>-6.61</v>
      </c>
      <c r="L443" s="12">
        <v>24.95</v>
      </c>
      <c r="M443" s="61" t="s">
        <v>159</v>
      </c>
    </row>
    <row r="444" spans="1:13">
      <c r="A444" s="61" t="s">
        <v>658</v>
      </c>
      <c r="B444" s="61" t="s">
        <v>659</v>
      </c>
      <c r="C444" s="12">
        <v>0.4</v>
      </c>
      <c r="D444" s="12">
        <v>0.62</v>
      </c>
      <c r="E444" s="12">
        <v>-35.479999999999997</v>
      </c>
      <c r="F444" s="12">
        <v>0.38</v>
      </c>
      <c r="G444" s="12">
        <v>0.6</v>
      </c>
      <c r="H444" s="12">
        <v>-36.67</v>
      </c>
      <c r="I444" s="12">
        <v>443.5</v>
      </c>
      <c r="J444" s="12">
        <v>587.70000000000005</v>
      </c>
      <c r="K444" s="12">
        <v>-24.54</v>
      </c>
      <c r="L444" s="12">
        <v>45.96</v>
      </c>
      <c r="M444" s="61" t="s">
        <v>160</v>
      </c>
    </row>
    <row r="445" spans="1:13">
      <c r="A445" s="61" t="s">
        <v>1120</v>
      </c>
      <c r="B445" s="61" t="s">
        <v>1121</v>
      </c>
      <c r="C445" s="12">
        <v>0.79</v>
      </c>
      <c r="D445" s="12">
        <v>0.82</v>
      </c>
      <c r="E445" s="12">
        <v>-3.66</v>
      </c>
      <c r="F445" s="12">
        <v>0.79</v>
      </c>
      <c r="G445" s="12">
        <v>0.82</v>
      </c>
      <c r="H445" s="12">
        <v>-3.66</v>
      </c>
      <c r="I445" s="12">
        <v>15067</v>
      </c>
      <c r="J445" s="12">
        <v>15472</v>
      </c>
      <c r="K445" s="12">
        <v>-2.62</v>
      </c>
      <c r="L445" s="12">
        <v>47.28</v>
      </c>
      <c r="M445" s="61" t="s">
        <v>158</v>
      </c>
    </row>
    <row r="446" spans="1:13">
      <c r="A446" s="61" t="s">
        <v>660</v>
      </c>
      <c r="B446" s="61" t="s">
        <v>661</v>
      </c>
      <c r="C446" s="12">
        <v>0.28999999999999998</v>
      </c>
      <c r="D446" s="12">
        <v>0.24</v>
      </c>
      <c r="E446" s="12">
        <v>20.83</v>
      </c>
      <c r="F446" s="12">
        <v>0.28999999999999998</v>
      </c>
      <c r="G446" s="12">
        <v>0.24</v>
      </c>
      <c r="H446" s="12">
        <v>20.83</v>
      </c>
      <c r="I446" s="12">
        <v>825.2</v>
      </c>
      <c r="J446" s="12">
        <v>887.2</v>
      </c>
      <c r="K446" s="12">
        <v>-6.99</v>
      </c>
      <c r="L446" s="12">
        <v>14.34</v>
      </c>
      <c r="M446" s="61" t="s">
        <v>599</v>
      </c>
    </row>
    <row r="447" spans="1:13">
      <c r="A447" s="61" t="s">
        <v>662</v>
      </c>
      <c r="B447" s="61" t="s">
        <v>663</v>
      </c>
      <c r="C447" s="12">
        <v>0.05</v>
      </c>
      <c r="D447" s="12">
        <v>0.02</v>
      </c>
      <c r="E447" s="12">
        <v>150</v>
      </c>
      <c r="F447" s="12">
        <v>0.04</v>
      </c>
      <c r="G447" s="12">
        <v>0.1</v>
      </c>
      <c r="H447" s="12">
        <v>-60</v>
      </c>
      <c r="I447" s="12">
        <v>385.4</v>
      </c>
      <c r="J447" s="12">
        <v>432.5</v>
      </c>
      <c r="K447" s="12">
        <v>-10.89</v>
      </c>
      <c r="L447" s="12">
        <v>6.82</v>
      </c>
      <c r="M447" s="61" t="s">
        <v>162</v>
      </c>
    </row>
    <row r="448" spans="1:13">
      <c r="A448" s="61" t="s">
        <v>1012</v>
      </c>
      <c r="B448" s="61" t="s">
        <v>1013</v>
      </c>
      <c r="C448" s="12">
        <v>0.05</v>
      </c>
      <c r="D448" s="12">
        <v>-0.02</v>
      </c>
      <c r="E448" s="12">
        <v>350</v>
      </c>
      <c r="F448" s="12">
        <v>0.01</v>
      </c>
      <c r="G448" s="12">
        <v>-0.03</v>
      </c>
      <c r="H448" s="12">
        <v>133.33000000000001</v>
      </c>
      <c r="I448" s="12">
        <v>2229</v>
      </c>
      <c r="J448" s="12">
        <v>2112</v>
      </c>
      <c r="K448" s="12">
        <v>5.54</v>
      </c>
      <c r="L448" s="12">
        <v>5.79</v>
      </c>
      <c r="M448" s="61" t="s">
        <v>250</v>
      </c>
    </row>
    <row r="449" spans="1:13">
      <c r="A449" s="61" t="s">
        <v>1084</v>
      </c>
      <c r="B449" s="61" t="s">
        <v>1085</v>
      </c>
      <c r="C449" s="12">
        <v>0.36</v>
      </c>
      <c r="D449" s="12">
        <v>0.38</v>
      </c>
      <c r="E449" s="12">
        <v>-5.26</v>
      </c>
      <c r="F449" s="12">
        <v>0.36</v>
      </c>
      <c r="G449" s="12">
        <v>0.38</v>
      </c>
      <c r="H449" s="12">
        <v>-5.26</v>
      </c>
      <c r="I449" s="12">
        <v>421</v>
      </c>
      <c r="J449" s="12">
        <v>455</v>
      </c>
      <c r="K449" s="12">
        <v>-7.47</v>
      </c>
      <c r="L449" s="12">
        <v>27.77</v>
      </c>
      <c r="M449" s="61" t="s">
        <v>162</v>
      </c>
    </row>
    <row r="450" spans="1:13">
      <c r="A450" s="61" t="s">
        <v>832</v>
      </c>
      <c r="B450" s="61" t="s">
        <v>833</v>
      </c>
      <c r="C450" s="12">
        <v>-0.31</v>
      </c>
      <c r="D450" s="12">
        <v>0.11</v>
      </c>
      <c r="E450" s="12">
        <v>-381.82</v>
      </c>
      <c r="F450" s="12">
        <v>-0.39</v>
      </c>
      <c r="G450" s="12">
        <v>0.06</v>
      </c>
      <c r="H450" s="12">
        <v>-750</v>
      </c>
      <c r="I450" s="12">
        <v>169.58</v>
      </c>
      <c r="J450" s="12">
        <v>317.7</v>
      </c>
      <c r="K450" s="12">
        <v>-46.62</v>
      </c>
      <c r="L450" s="12">
        <v>9.11</v>
      </c>
      <c r="M450" s="61" t="s">
        <v>162</v>
      </c>
    </row>
    <row r="451" spans="1:13">
      <c r="A451" s="61" t="s">
        <v>834</v>
      </c>
      <c r="B451" s="61" t="s">
        <v>835</v>
      </c>
      <c r="C451" s="12">
        <v>-0.28000000000000003</v>
      </c>
      <c r="D451" s="12">
        <v>0</v>
      </c>
      <c r="E451" s="12">
        <v>0</v>
      </c>
      <c r="F451" s="12">
        <v>-0.33</v>
      </c>
      <c r="G451" s="12">
        <v>0.03</v>
      </c>
      <c r="H451" s="12">
        <v>-1200</v>
      </c>
      <c r="I451" s="12">
        <v>4109</v>
      </c>
      <c r="J451" s="12">
        <v>8816</v>
      </c>
      <c r="K451" s="12">
        <v>-53.39</v>
      </c>
      <c r="L451" s="12">
        <v>14.38</v>
      </c>
      <c r="M451" s="61" t="s">
        <v>289</v>
      </c>
    </row>
    <row r="452" spans="1:13">
      <c r="A452" s="61" t="s">
        <v>316</v>
      </c>
      <c r="B452" s="61" t="s">
        <v>317</v>
      </c>
      <c r="C452" s="12">
        <v>0.25</v>
      </c>
      <c r="D452" s="12">
        <v>0.45</v>
      </c>
      <c r="E452" s="12">
        <v>-44.44</v>
      </c>
      <c r="F452" s="12">
        <v>0.2</v>
      </c>
      <c r="G452" s="12">
        <v>0.44</v>
      </c>
      <c r="H452" s="12">
        <v>-54.55</v>
      </c>
      <c r="I452" s="12">
        <v>2456</v>
      </c>
      <c r="J452" s="12">
        <v>3351</v>
      </c>
      <c r="K452" s="12">
        <v>-26.71</v>
      </c>
      <c r="L452" s="12">
        <v>23.55</v>
      </c>
      <c r="M452" s="61" t="s">
        <v>162</v>
      </c>
    </row>
    <row r="453" spans="1:13">
      <c r="A453" s="61" t="s">
        <v>664</v>
      </c>
      <c r="B453" s="61" t="s">
        <v>665</v>
      </c>
      <c r="C453" s="12">
        <v>0.08</v>
      </c>
      <c r="D453" s="12">
        <v>1</v>
      </c>
      <c r="E453" s="12">
        <v>-92</v>
      </c>
      <c r="F453" s="12">
        <v>-0.23</v>
      </c>
      <c r="G453" s="12">
        <v>0.98</v>
      </c>
      <c r="H453" s="12">
        <v>-123.47</v>
      </c>
      <c r="I453" s="12">
        <v>2612</v>
      </c>
      <c r="J453" s="12">
        <v>3684</v>
      </c>
      <c r="K453" s="12">
        <v>-29.1</v>
      </c>
      <c r="L453" s="12">
        <v>18.71</v>
      </c>
      <c r="M453" s="61" t="s">
        <v>161</v>
      </c>
    </row>
    <row r="454" spans="1:13">
      <c r="A454" s="61" t="s">
        <v>567</v>
      </c>
      <c r="B454" s="61" t="s">
        <v>568</v>
      </c>
      <c r="C454" s="12">
        <v>0.52</v>
      </c>
      <c r="D454" s="12">
        <v>0.56999999999999995</v>
      </c>
      <c r="E454" s="12">
        <v>-8.77</v>
      </c>
      <c r="F454" s="12">
        <v>0.49</v>
      </c>
      <c r="G454" s="12">
        <v>0.55000000000000004</v>
      </c>
      <c r="H454" s="12">
        <v>-10.91</v>
      </c>
      <c r="I454" s="12">
        <v>2484.1</v>
      </c>
      <c r="J454" s="12">
        <v>2709.6</v>
      </c>
      <c r="K454" s="12">
        <v>-8.32</v>
      </c>
      <c r="L454" s="12">
        <v>43.61</v>
      </c>
      <c r="M454" s="61" t="s">
        <v>250</v>
      </c>
    </row>
    <row r="455" spans="1:13">
      <c r="A455" s="61" t="s">
        <v>1174</v>
      </c>
      <c r="B455" s="61" t="s">
        <v>1175</v>
      </c>
      <c r="C455" s="12">
        <v>0.39</v>
      </c>
      <c r="D455" s="12">
        <v>0.66</v>
      </c>
      <c r="E455" s="12">
        <v>-40.909999999999997</v>
      </c>
      <c r="F455" s="12">
        <v>0.46</v>
      </c>
      <c r="G455" s="12">
        <v>0.64</v>
      </c>
      <c r="H455" s="12">
        <v>-28.13</v>
      </c>
      <c r="I455" s="12">
        <v>612.49</v>
      </c>
      <c r="J455" s="12">
        <v>729.63</v>
      </c>
      <c r="K455" s="12">
        <v>-16.05</v>
      </c>
      <c r="L455" s="12">
        <v>38.33</v>
      </c>
      <c r="M455" s="61" t="s">
        <v>158</v>
      </c>
    </row>
    <row r="456" spans="1:13">
      <c r="A456" s="61" t="s">
        <v>836</v>
      </c>
      <c r="B456" s="61" t="s">
        <v>837</v>
      </c>
      <c r="C456" s="12">
        <v>0.48</v>
      </c>
      <c r="D456" s="12">
        <v>0.48</v>
      </c>
      <c r="E456" s="12">
        <v>0</v>
      </c>
      <c r="F456" s="12">
        <v>0.43</v>
      </c>
      <c r="G456" s="12">
        <v>0.48</v>
      </c>
      <c r="H456" s="12">
        <v>-10.42</v>
      </c>
      <c r="I456" s="12">
        <v>6809</v>
      </c>
      <c r="J456" s="12">
        <v>7469</v>
      </c>
      <c r="K456" s="12">
        <v>-8.84</v>
      </c>
      <c r="L456" s="12">
        <v>29.23</v>
      </c>
      <c r="M456" s="61" t="s">
        <v>158</v>
      </c>
    </row>
    <row r="457" spans="1:13">
      <c r="A457" s="61" t="s">
        <v>838</v>
      </c>
      <c r="B457" s="61" t="s">
        <v>839</v>
      </c>
      <c r="C457" s="12">
        <v>0.91</v>
      </c>
      <c r="D457" s="12">
        <v>0.96</v>
      </c>
      <c r="E457" s="12">
        <v>-5.21</v>
      </c>
      <c r="F457" s="12">
        <v>0.89</v>
      </c>
      <c r="G457" s="12">
        <v>0.84</v>
      </c>
      <c r="H457" s="12">
        <v>5.95</v>
      </c>
      <c r="I457" s="12">
        <v>4474</v>
      </c>
      <c r="J457" s="12">
        <v>4298</v>
      </c>
      <c r="K457" s="12">
        <v>4.09</v>
      </c>
      <c r="L457" s="12">
        <v>43.75</v>
      </c>
      <c r="M457" s="61" t="s">
        <v>158</v>
      </c>
    </row>
    <row r="458" spans="1:13">
      <c r="A458" s="61" t="s">
        <v>1014</v>
      </c>
      <c r="B458" s="61" t="s">
        <v>1015</v>
      </c>
      <c r="C458" s="12">
        <v>0.05</v>
      </c>
      <c r="D458" s="12">
        <v>0.26</v>
      </c>
      <c r="E458" s="12">
        <v>-80.77</v>
      </c>
      <c r="F458" s="12">
        <v>0.05</v>
      </c>
      <c r="G458" s="12">
        <v>0.26</v>
      </c>
      <c r="H458" s="12">
        <v>-80.77</v>
      </c>
      <c r="I458" s="12">
        <v>205.7</v>
      </c>
      <c r="J458" s="12">
        <v>297.3</v>
      </c>
      <c r="K458" s="12">
        <v>-30.81</v>
      </c>
      <c r="L458" s="12">
        <v>9.67</v>
      </c>
      <c r="M458" s="61" t="s">
        <v>163</v>
      </c>
    </row>
    <row r="459" spans="1:13">
      <c r="A459" s="61" t="s">
        <v>1122</v>
      </c>
      <c r="B459" s="61" t="s">
        <v>1123</v>
      </c>
      <c r="C459" s="12">
        <v>0.62</v>
      </c>
      <c r="D459" s="12">
        <v>0.5</v>
      </c>
      <c r="E459" s="12">
        <v>24</v>
      </c>
      <c r="F459" s="12">
        <v>0.61</v>
      </c>
      <c r="G459" s="12">
        <v>0.48</v>
      </c>
      <c r="H459" s="12">
        <v>27.08</v>
      </c>
      <c r="I459" s="12">
        <v>4747.53</v>
      </c>
      <c r="J459" s="12">
        <v>4554.3999999999996</v>
      </c>
      <c r="K459" s="12">
        <v>4.24</v>
      </c>
      <c r="L459" s="12">
        <v>37</v>
      </c>
      <c r="M459" s="61" t="s">
        <v>158</v>
      </c>
    </row>
    <row r="460" spans="1:13">
      <c r="A460" s="61" t="s">
        <v>666</v>
      </c>
      <c r="B460" s="61" t="s">
        <v>667</v>
      </c>
      <c r="C460" s="12">
        <v>1.38</v>
      </c>
      <c r="D460" s="12">
        <v>1.38</v>
      </c>
      <c r="E460" s="12">
        <v>0</v>
      </c>
      <c r="F460" s="12">
        <v>1.38</v>
      </c>
      <c r="G460" s="12">
        <v>1.47</v>
      </c>
      <c r="H460" s="12">
        <v>-6.12</v>
      </c>
      <c r="I460" s="12">
        <v>819.73</v>
      </c>
      <c r="J460" s="12">
        <v>860.48</v>
      </c>
      <c r="K460" s="12">
        <v>-4.74</v>
      </c>
      <c r="L460" s="12">
        <v>43.96</v>
      </c>
      <c r="M460" s="61" t="s">
        <v>160</v>
      </c>
    </row>
    <row r="461" spans="1:13">
      <c r="A461" s="61" t="s">
        <v>668</v>
      </c>
      <c r="B461" s="61" t="s">
        <v>669</v>
      </c>
      <c r="C461" s="12">
        <v>0.27</v>
      </c>
      <c r="D461" s="12">
        <v>0.33</v>
      </c>
      <c r="E461" s="12">
        <v>-18.18</v>
      </c>
      <c r="F461" s="12">
        <v>0.27</v>
      </c>
      <c r="G461" s="12">
        <v>0.32</v>
      </c>
      <c r="H461" s="12">
        <v>-15.63</v>
      </c>
      <c r="I461" s="12">
        <v>411.99</v>
      </c>
      <c r="J461" s="12">
        <v>429.63</v>
      </c>
      <c r="K461" s="12">
        <v>-4.1100000000000003</v>
      </c>
      <c r="L461" s="12">
        <v>16.309999999999999</v>
      </c>
      <c r="M461" s="61" t="s">
        <v>162</v>
      </c>
    </row>
    <row r="462" spans="1:13">
      <c r="A462" s="61" t="s">
        <v>840</v>
      </c>
      <c r="B462" s="61" t="s">
        <v>841</v>
      </c>
      <c r="C462" s="12">
        <v>1.27</v>
      </c>
      <c r="D462" s="12">
        <v>1.56</v>
      </c>
      <c r="E462" s="12">
        <v>-18.59</v>
      </c>
      <c r="F462" s="12">
        <v>1.27</v>
      </c>
      <c r="G462" s="12">
        <v>1.54</v>
      </c>
      <c r="H462" s="12">
        <v>-17.53</v>
      </c>
      <c r="I462" s="12">
        <v>6162</v>
      </c>
      <c r="J462" s="12">
        <v>6295</v>
      </c>
      <c r="K462" s="12">
        <v>-2.11</v>
      </c>
      <c r="L462" s="12">
        <v>48.96</v>
      </c>
      <c r="M462" s="61" t="s">
        <v>160</v>
      </c>
    </row>
    <row r="463" spans="1:13">
      <c r="A463" s="61" t="s">
        <v>908</v>
      </c>
      <c r="B463" s="61" t="s">
        <v>909</v>
      </c>
      <c r="C463" s="12">
        <v>0.33</v>
      </c>
      <c r="D463" s="12">
        <v>0.01</v>
      </c>
      <c r="E463" s="12">
        <v>3200</v>
      </c>
      <c r="F463" s="12">
        <v>0.33</v>
      </c>
      <c r="G463" s="12">
        <v>-0.01</v>
      </c>
      <c r="H463" s="12">
        <v>3400</v>
      </c>
      <c r="I463" s="12">
        <v>6662</v>
      </c>
      <c r="J463" s="12">
        <v>6849</v>
      </c>
      <c r="K463" s="12">
        <v>-2.73</v>
      </c>
      <c r="L463" s="12">
        <v>12.62</v>
      </c>
      <c r="M463" s="61" t="s">
        <v>159</v>
      </c>
    </row>
    <row r="464" spans="1:13">
      <c r="A464" s="61" t="s">
        <v>454</v>
      </c>
      <c r="B464" s="61" t="s">
        <v>455</v>
      </c>
      <c r="C464" s="12">
        <v>0.12</v>
      </c>
      <c r="D464" s="12">
        <v>0.53</v>
      </c>
      <c r="E464" s="12">
        <v>-77.36</v>
      </c>
      <c r="F464" s="12">
        <v>0.12</v>
      </c>
      <c r="G464" s="12">
        <v>0.53</v>
      </c>
      <c r="H464" s="12">
        <v>-77.36</v>
      </c>
      <c r="I464" s="12">
        <v>4895</v>
      </c>
      <c r="J464" s="12">
        <v>4907</v>
      </c>
      <c r="K464" s="12">
        <v>-0.24</v>
      </c>
      <c r="L464" s="12">
        <v>21.75</v>
      </c>
      <c r="M464" s="61" t="s">
        <v>160</v>
      </c>
    </row>
    <row r="465" spans="1:13">
      <c r="A465" s="61" t="s">
        <v>670</v>
      </c>
      <c r="B465" s="61" t="s">
        <v>671</v>
      </c>
      <c r="C465" s="12">
        <v>-3.28</v>
      </c>
      <c r="D465" s="12">
        <v>5.72</v>
      </c>
      <c r="E465" s="12">
        <v>-157.34</v>
      </c>
      <c r="F465" s="12">
        <v>-2.92</v>
      </c>
      <c r="G465" s="12">
        <v>5.65</v>
      </c>
      <c r="H465" s="12">
        <v>-151.68</v>
      </c>
      <c r="I465" s="12">
        <v>2127</v>
      </c>
      <c r="J465" s="12">
        <v>6744</v>
      </c>
      <c r="K465" s="12">
        <v>-68.459999999999994</v>
      </c>
      <c r="L465" s="12">
        <v>45.56</v>
      </c>
      <c r="M465" s="61" t="s">
        <v>163</v>
      </c>
    </row>
    <row r="466" spans="1:13">
      <c r="A466" s="61" t="s">
        <v>569</v>
      </c>
      <c r="B466" s="61" t="s">
        <v>570</v>
      </c>
      <c r="C466" s="12">
        <v>0.79</v>
      </c>
      <c r="D466" s="12">
        <v>1.03</v>
      </c>
      <c r="E466" s="12">
        <v>-23.3</v>
      </c>
      <c r="F466" s="12">
        <v>0.92</v>
      </c>
      <c r="G466" s="12">
        <v>1.02</v>
      </c>
      <c r="H466" s="12">
        <v>-9.8000000000000007</v>
      </c>
      <c r="I466" s="12">
        <v>3303</v>
      </c>
      <c r="J466" s="12">
        <v>4568</v>
      </c>
      <c r="K466" s="12">
        <v>-27.69</v>
      </c>
      <c r="L466" s="12">
        <v>59.14</v>
      </c>
      <c r="M466" s="61" t="s">
        <v>161</v>
      </c>
    </row>
    <row r="467" spans="1:13">
      <c r="A467" s="61" t="s">
        <v>571</v>
      </c>
      <c r="B467" s="61" t="s">
        <v>572</v>
      </c>
      <c r="C467" s="12">
        <v>0.45</v>
      </c>
      <c r="D467" s="12">
        <v>0.86</v>
      </c>
      <c r="E467" s="12">
        <v>-47.67</v>
      </c>
      <c r="F467" s="12">
        <v>0.44</v>
      </c>
      <c r="G467" s="12">
        <v>0.85</v>
      </c>
      <c r="H467" s="12">
        <v>-48.24</v>
      </c>
      <c r="I467" s="12">
        <v>10829</v>
      </c>
      <c r="J467" s="12">
        <v>13001</v>
      </c>
      <c r="K467" s="12">
        <v>-16.71</v>
      </c>
      <c r="L467" s="12">
        <v>56.78</v>
      </c>
      <c r="M467" s="61" t="s">
        <v>161</v>
      </c>
    </row>
    <row r="468" spans="1:13">
      <c r="A468" s="61" t="s">
        <v>390</v>
      </c>
      <c r="B468" s="61" t="s">
        <v>391</v>
      </c>
      <c r="C468" s="12">
        <v>1.22</v>
      </c>
      <c r="D468" s="12">
        <v>1.42</v>
      </c>
      <c r="E468" s="12">
        <v>-14.08</v>
      </c>
      <c r="F468" s="12">
        <v>1.05</v>
      </c>
      <c r="G468" s="12">
        <v>1.32</v>
      </c>
      <c r="H468" s="12">
        <v>-20.45</v>
      </c>
      <c r="I468" s="12">
        <v>13157</v>
      </c>
      <c r="J468" s="12">
        <v>15948</v>
      </c>
      <c r="K468" s="12">
        <v>-17.5</v>
      </c>
      <c r="L468" s="12">
        <v>61.31</v>
      </c>
      <c r="M468" s="61" t="s">
        <v>161</v>
      </c>
    </row>
    <row r="469" spans="1:13">
      <c r="A469" s="61" t="s">
        <v>392</v>
      </c>
      <c r="B469" s="61" t="s">
        <v>393</v>
      </c>
      <c r="C469" s="12">
        <v>0.73</v>
      </c>
      <c r="D469" s="12">
        <v>0.66</v>
      </c>
      <c r="E469" s="12">
        <v>10.61</v>
      </c>
      <c r="F469" s="12">
        <v>0.73</v>
      </c>
      <c r="G469" s="12">
        <v>0.27</v>
      </c>
      <c r="H469" s="12">
        <v>170.37</v>
      </c>
      <c r="I469" s="12">
        <v>21655</v>
      </c>
      <c r="J469" s="12">
        <v>20272</v>
      </c>
      <c r="K469" s="12">
        <v>6.82</v>
      </c>
      <c r="L469" s="12">
        <v>25.68</v>
      </c>
      <c r="M469" s="61" t="s">
        <v>250</v>
      </c>
    </row>
    <row r="470" spans="1:13">
      <c r="A470" s="61" t="s">
        <v>1016</v>
      </c>
      <c r="B470" s="61" t="s">
        <v>1017</v>
      </c>
      <c r="C470" s="12">
        <v>0.81</v>
      </c>
      <c r="D470" s="12">
        <v>0.71</v>
      </c>
      <c r="E470" s="12">
        <v>14.08</v>
      </c>
      <c r="F470" s="12">
        <v>0.8</v>
      </c>
      <c r="G470" s="12">
        <v>0.69</v>
      </c>
      <c r="H470" s="12">
        <v>15.94</v>
      </c>
      <c r="I470" s="12">
        <v>2628</v>
      </c>
      <c r="J470" s="12">
        <v>2675.3</v>
      </c>
      <c r="K470" s="12">
        <v>-1.77</v>
      </c>
      <c r="L470" s="12">
        <v>21.69</v>
      </c>
      <c r="M470" s="61" t="s">
        <v>160</v>
      </c>
    </row>
    <row r="471" spans="1:13">
      <c r="A471" s="61" t="s">
        <v>672</v>
      </c>
      <c r="B471" s="61" t="s">
        <v>673</v>
      </c>
      <c r="C471" s="12">
        <v>-0.48</v>
      </c>
      <c r="D471" s="12">
        <v>1.4</v>
      </c>
      <c r="E471" s="12">
        <v>-134.29</v>
      </c>
      <c r="F471" s="12">
        <v>-0.48</v>
      </c>
      <c r="G471" s="12">
        <v>1.37</v>
      </c>
      <c r="H471" s="12">
        <v>-135.04</v>
      </c>
      <c r="I471" s="12">
        <v>17696</v>
      </c>
      <c r="J471" s="12">
        <v>36436</v>
      </c>
      <c r="K471" s="12">
        <v>-51.43</v>
      </c>
      <c r="L471" s="12">
        <v>19.46</v>
      </c>
      <c r="M471" s="61" t="s">
        <v>289</v>
      </c>
    </row>
    <row r="472" spans="1:13">
      <c r="A472" s="61" t="s">
        <v>842</v>
      </c>
      <c r="B472" s="61" t="s">
        <v>843</v>
      </c>
      <c r="C472" s="12">
        <v>0.69</v>
      </c>
      <c r="D472" s="12">
        <v>0.62</v>
      </c>
      <c r="E472" s="12">
        <v>11.29</v>
      </c>
      <c r="F472" s="12">
        <v>0.68</v>
      </c>
      <c r="G472" s="12">
        <v>0.61</v>
      </c>
      <c r="H472" s="12">
        <v>11.48</v>
      </c>
      <c r="I472" s="12">
        <v>509.87</v>
      </c>
      <c r="J472" s="12">
        <v>507.42</v>
      </c>
      <c r="K472" s="12">
        <v>0.48</v>
      </c>
      <c r="L472" s="12">
        <v>42.06</v>
      </c>
      <c r="M472" s="61" t="s">
        <v>250</v>
      </c>
    </row>
    <row r="473" spans="1:13">
      <c r="A473" s="61" t="s">
        <v>844</v>
      </c>
      <c r="B473" s="61" t="s">
        <v>845</v>
      </c>
      <c r="C473" s="12">
        <v>0.34</v>
      </c>
      <c r="D473" s="12">
        <v>0.31</v>
      </c>
      <c r="E473" s="12">
        <v>9.68</v>
      </c>
      <c r="F473" s="12">
        <v>0.3</v>
      </c>
      <c r="G473" s="12">
        <v>0.3</v>
      </c>
      <c r="H473" s="12">
        <v>0</v>
      </c>
      <c r="I473" s="12">
        <v>231.99</v>
      </c>
      <c r="J473" s="12">
        <v>229.03</v>
      </c>
      <c r="K473" s="12">
        <v>1.29</v>
      </c>
      <c r="L473" s="12">
        <v>38.979999999999997</v>
      </c>
      <c r="M473" s="61" t="s">
        <v>160</v>
      </c>
    </row>
    <row r="474" spans="1:13">
      <c r="A474" s="61" t="s">
        <v>1086</v>
      </c>
      <c r="B474" s="61" t="s">
        <v>1087</v>
      </c>
      <c r="C474" s="12">
        <v>0.22</v>
      </c>
      <c r="D474" s="12">
        <v>0.2</v>
      </c>
      <c r="E474" s="12">
        <v>10</v>
      </c>
      <c r="F474" s="12">
        <v>0.22</v>
      </c>
      <c r="G474" s="12">
        <v>-7.0000000000000007E-2</v>
      </c>
      <c r="H474" s="12">
        <v>414.29</v>
      </c>
      <c r="I474" s="12">
        <v>256.62</v>
      </c>
      <c r="J474" s="12">
        <v>242.03</v>
      </c>
      <c r="K474" s="12">
        <v>6.03</v>
      </c>
      <c r="L474" s="12">
        <v>22.96</v>
      </c>
      <c r="M474" s="61" t="s">
        <v>162</v>
      </c>
    </row>
    <row r="475" spans="1:13">
      <c r="A475" s="61" t="s">
        <v>674</v>
      </c>
      <c r="B475" s="61" t="s">
        <v>675</v>
      </c>
      <c r="C475" s="12">
        <v>0.63</v>
      </c>
      <c r="D475" s="12">
        <v>0.67</v>
      </c>
      <c r="E475" s="12">
        <v>-5.97</v>
      </c>
      <c r="F475" s="12">
        <v>0.52</v>
      </c>
      <c r="G475" s="12">
        <v>0.66</v>
      </c>
      <c r="H475" s="12">
        <v>-21.21</v>
      </c>
      <c r="I475" s="12">
        <v>26861</v>
      </c>
      <c r="J475" s="12">
        <v>24124</v>
      </c>
      <c r="K475" s="12">
        <v>11.35</v>
      </c>
      <c r="L475" s="12">
        <v>30.16</v>
      </c>
      <c r="M475" s="61" t="s">
        <v>470</v>
      </c>
    </row>
    <row r="476" spans="1:13">
      <c r="A476" s="61" t="s">
        <v>394</v>
      </c>
      <c r="B476" s="61" t="s">
        <v>395</v>
      </c>
      <c r="C476" s="12">
        <v>0.69</v>
      </c>
      <c r="D476" s="12">
        <v>0.89</v>
      </c>
      <c r="E476" s="12">
        <v>-22.47</v>
      </c>
      <c r="F476" s="12">
        <v>0.68</v>
      </c>
      <c r="G476" s="12">
        <v>0.94</v>
      </c>
      <c r="H476" s="12">
        <v>-27.66</v>
      </c>
      <c r="I476" s="12">
        <v>1485.64</v>
      </c>
      <c r="J476" s="12">
        <v>1677.48</v>
      </c>
      <c r="K476" s="12">
        <v>-11.44</v>
      </c>
      <c r="L476" s="12">
        <v>73.2</v>
      </c>
      <c r="M476" s="61" t="s">
        <v>158</v>
      </c>
    </row>
    <row r="477" spans="1:13">
      <c r="A477" s="61" t="s">
        <v>676</v>
      </c>
      <c r="B477" s="61" t="s">
        <v>677</v>
      </c>
      <c r="C477" s="12">
        <v>0.49</v>
      </c>
      <c r="D477" s="12">
        <v>0.65</v>
      </c>
      <c r="E477" s="12">
        <v>-24.62</v>
      </c>
      <c r="F477" s="12">
        <v>0.46</v>
      </c>
      <c r="G477" s="12">
        <v>0.64</v>
      </c>
      <c r="H477" s="12">
        <v>-28.13</v>
      </c>
      <c r="I477" s="12">
        <v>3299</v>
      </c>
      <c r="J477" s="12">
        <v>3857</v>
      </c>
      <c r="K477" s="12">
        <v>-14.47</v>
      </c>
      <c r="L477" s="12">
        <v>28.24</v>
      </c>
      <c r="M477" s="61" t="s">
        <v>158</v>
      </c>
    </row>
    <row r="478" spans="1:13">
      <c r="A478" s="61" t="s">
        <v>1018</v>
      </c>
      <c r="B478" s="61" t="s">
        <v>1019</v>
      </c>
      <c r="C478" s="12">
        <v>-0.37</v>
      </c>
      <c r="D478" s="12">
        <v>0.41</v>
      </c>
      <c r="E478" s="12">
        <v>-190.24</v>
      </c>
      <c r="F478" s="12">
        <v>-0.3</v>
      </c>
      <c r="G478" s="12">
        <v>0.4</v>
      </c>
      <c r="H478" s="12">
        <v>-175</v>
      </c>
      <c r="I478" s="12">
        <v>564.16999999999996</v>
      </c>
      <c r="J478" s="12">
        <v>687.08</v>
      </c>
      <c r="K478" s="12">
        <v>-17.89</v>
      </c>
      <c r="L478" s="12">
        <v>64.77</v>
      </c>
      <c r="M478" s="61" t="s">
        <v>160</v>
      </c>
    </row>
    <row r="479" spans="1:13">
      <c r="A479" s="61" t="s">
        <v>910</v>
      </c>
      <c r="B479" s="61" t="s">
        <v>911</v>
      </c>
      <c r="C479" s="12">
        <v>0.14000000000000001</v>
      </c>
      <c r="D479" s="12">
        <v>0.94</v>
      </c>
      <c r="E479" s="12">
        <v>-85.11</v>
      </c>
      <c r="F479" s="12">
        <v>0.14000000000000001</v>
      </c>
      <c r="G479" s="12">
        <v>1.27</v>
      </c>
      <c r="H479" s="12">
        <v>-88.98</v>
      </c>
      <c r="I479" s="12">
        <v>721.86</v>
      </c>
      <c r="J479" s="12">
        <v>1021.55</v>
      </c>
      <c r="K479" s="12">
        <v>-29.34</v>
      </c>
      <c r="L479" s="12">
        <v>54.63</v>
      </c>
      <c r="M479" s="61" t="s">
        <v>163</v>
      </c>
    </row>
    <row r="480" spans="1:13">
      <c r="A480" s="61" t="s">
        <v>1124</v>
      </c>
      <c r="B480" s="61" t="s">
        <v>1125</v>
      </c>
      <c r="C480" s="12">
        <v>0.89</v>
      </c>
      <c r="D480" s="12">
        <v>0.86</v>
      </c>
      <c r="E480" s="12">
        <v>3.49</v>
      </c>
      <c r="F480" s="12">
        <v>0.88</v>
      </c>
      <c r="G480" s="12">
        <v>0.86</v>
      </c>
      <c r="H480" s="12">
        <v>2.33</v>
      </c>
      <c r="I480" s="12">
        <v>100910</v>
      </c>
      <c r="J480" s="12">
        <v>102342</v>
      </c>
      <c r="K480" s="12">
        <v>-1.4</v>
      </c>
      <c r="L480" s="12">
        <v>49.23</v>
      </c>
      <c r="M480" s="61" t="s">
        <v>159</v>
      </c>
    </row>
    <row r="481" spans="1:13">
      <c r="A481" s="61" t="s">
        <v>212</v>
      </c>
      <c r="B481" s="61" t="s">
        <v>213</v>
      </c>
      <c r="C481" s="12">
        <v>0.56999999999999995</v>
      </c>
      <c r="D481" s="12">
        <v>0.57999999999999996</v>
      </c>
      <c r="E481" s="12">
        <v>-1.72</v>
      </c>
      <c r="F481" s="12">
        <v>0.53</v>
      </c>
      <c r="G481" s="12">
        <v>0.57999999999999996</v>
      </c>
      <c r="H481" s="12">
        <v>-8.6199999999999992</v>
      </c>
      <c r="I481" s="12">
        <v>16210</v>
      </c>
      <c r="J481" s="12">
        <v>15015.7</v>
      </c>
      <c r="K481" s="12">
        <v>7.95</v>
      </c>
      <c r="L481" s="12">
        <v>37.35</v>
      </c>
      <c r="M481" s="61" t="s">
        <v>159</v>
      </c>
    </row>
    <row r="482" spans="1:13">
      <c r="A482" s="61" t="s">
        <v>912</v>
      </c>
      <c r="B482" s="61" t="s">
        <v>913</v>
      </c>
      <c r="C482" s="12">
        <v>7.03</v>
      </c>
      <c r="D482" s="12">
        <v>5.89</v>
      </c>
      <c r="E482" s="12">
        <v>19.350000000000001</v>
      </c>
      <c r="F482" s="12">
        <v>1.3</v>
      </c>
      <c r="G482" s="12">
        <v>-0.31</v>
      </c>
      <c r="H482" s="12">
        <v>519.35</v>
      </c>
      <c r="I482" s="12">
        <v>1128.47</v>
      </c>
      <c r="J482" s="12">
        <v>1106.22</v>
      </c>
      <c r="K482" s="12">
        <v>2.0099999999999998</v>
      </c>
      <c r="L482" s="12">
        <v>471.32</v>
      </c>
      <c r="M482" s="61" t="s">
        <v>158</v>
      </c>
    </row>
    <row r="483" spans="1:13">
      <c r="A483" s="61" t="s">
        <v>846</v>
      </c>
      <c r="B483" s="61" t="s">
        <v>847</v>
      </c>
      <c r="C483" s="12">
        <v>0.52</v>
      </c>
      <c r="D483" s="12">
        <v>0.63</v>
      </c>
      <c r="E483" s="12">
        <v>-17.46</v>
      </c>
      <c r="F483" s="12">
        <v>0.5</v>
      </c>
      <c r="G483" s="12">
        <v>0.64</v>
      </c>
      <c r="H483" s="12">
        <v>-21.88</v>
      </c>
      <c r="I483" s="12">
        <v>2952</v>
      </c>
      <c r="J483" s="12">
        <v>3489</v>
      </c>
      <c r="K483" s="12">
        <v>-15.39</v>
      </c>
      <c r="L483" s="12">
        <v>30</v>
      </c>
      <c r="M483" s="61" t="s">
        <v>161</v>
      </c>
    </row>
    <row r="484" spans="1:13">
      <c r="A484" s="61" t="s">
        <v>678</v>
      </c>
      <c r="B484" s="61" t="s">
        <v>679</v>
      </c>
      <c r="C484" s="12">
        <v>0.77</v>
      </c>
      <c r="D484" s="12">
        <v>0.76</v>
      </c>
      <c r="E484" s="12">
        <v>1.32</v>
      </c>
      <c r="F484" s="12">
        <v>0.72</v>
      </c>
      <c r="G484" s="12">
        <v>0.82</v>
      </c>
      <c r="H484" s="12">
        <v>-12.2</v>
      </c>
      <c r="I484" s="12">
        <v>362.84</v>
      </c>
      <c r="J484" s="12">
        <v>398.77</v>
      </c>
      <c r="K484" s="12">
        <v>-9.01</v>
      </c>
      <c r="L484" s="12">
        <v>55.4</v>
      </c>
      <c r="M484" s="61" t="s">
        <v>250</v>
      </c>
    </row>
    <row r="485" spans="1:13">
      <c r="A485" s="61" t="s">
        <v>848</v>
      </c>
      <c r="B485" s="61" t="s">
        <v>849</v>
      </c>
      <c r="C485" s="12">
        <v>0.64</v>
      </c>
      <c r="D485" s="12">
        <v>0.53</v>
      </c>
      <c r="E485" s="12">
        <v>20.75</v>
      </c>
      <c r="F485" s="12">
        <v>0.46</v>
      </c>
      <c r="G485" s="12">
        <v>0.53</v>
      </c>
      <c r="H485" s="12">
        <v>-13.21</v>
      </c>
      <c r="I485" s="12">
        <v>677.8</v>
      </c>
      <c r="J485" s="12">
        <v>622.64</v>
      </c>
      <c r="K485" s="12">
        <v>8.86</v>
      </c>
      <c r="L485" s="12">
        <v>37</v>
      </c>
      <c r="M485" s="61" t="s">
        <v>250</v>
      </c>
    </row>
    <row r="486" spans="1:13">
      <c r="A486" s="61" t="s">
        <v>850</v>
      </c>
      <c r="B486" s="61" t="s">
        <v>851</v>
      </c>
      <c r="C486" s="12">
        <v>1.44</v>
      </c>
      <c r="D486" s="12">
        <v>1.44</v>
      </c>
      <c r="E486" s="12">
        <v>0</v>
      </c>
      <c r="F486" s="12">
        <v>1.43</v>
      </c>
      <c r="G486" s="12">
        <v>1.44</v>
      </c>
      <c r="H486" s="12">
        <v>-0.69</v>
      </c>
      <c r="I486" s="12">
        <v>15413.2</v>
      </c>
      <c r="J486" s="12">
        <v>15666.8</v>
      </c>
      <c r="K486" s="12">
        <v>-1.62</v>
      </c>
      <c r="L486" s="12">
        <v>49.28</v>
      </c>
      <c r="M486" s="61" t="s">
        <v>250</v>
      </c>
    </row>
    <row r="487" spans="1:13">
      <c r="A487" s="61" t="s">
        <v>456</v>
      </c>
      <c r="B487" s="61" t="s">
        <v>457</v>
      </c>
      <c r="C487" s="12">
        <v>0.57999999999999996</v>
      </c>
      <c r="D487" s="12">
        <v>0.53</v>
      </c>
      <c r="E487" s="12">
        <v>9.43</v>
      </c>
      <c r="F487" s="12">
        <v>0.56999999999999995</v>
      </c>
      <c r="G487" s="12">
        <v>0.53</v>
      </c>
      <c r="H487" s="12">
        <v>7.55</v>
      </c>
      <c r="I487" s="12">
        <v>25044</v>
      </c>
      <c r="J487" s="12">
        <v>13728</v>
      </c>
      <c r="K487" s="12">
        <v>82.43</v>
      </c>
      <c r="L487" s="12">
        <v>28.35</v>
      </c>
      <c r="M487" s="61" t="s">
        <v>160</v>
      </c>
    </row>
    <row r="488" spans="1:13">
      <c r="A488" s="61" t="s">
        <v>396</v>
      </c>
      <c r="B488" s="61" t="s">
        <v>397</v>
      </c>
      <c r="C488" s="12">
        <v>0.31</v>
      </c>
      <c r="D488" s="12">
        <v>0.33</v>
      </c>
      <c r="E488" s="12">
        <v>-6.06</v>
      </c>
      <c r="F488" s="12">
        <v>0.31</v>
      </c>
      <c r="G488" s="12">
        <v>0.31</v>
      </c>
      <c r="H488" s="12">
        <v>0</v>
      </c>
      <c r="I488" s="12">
        <v>1254.3</v>
      </c>
      <c r="J488" s="12">
        <v>1347.1</v>
      </c>
      <c r="K488" s="12">
        <v>-6.89</v>
      </c>
      <c r="L488" s="12">
        <v>19.260000000000002</v>
      </c>
      <c r="M488" s="61" t="s">
        <v>162</v>
      </c>
    </row>
    <row r="489" spans="1:13">
      <c r="A489" s="61" t="s">
        <v>914</v>
      </c>
      <c r="B489" s="61" t="s">
        <v>915</v>
      </c>
      <c r="C489" s="12">
        <v>-0.85</v>
      </c>
      <c r="D489" s="12">
        <v>-1.4</v>
      </c>
      <c r="E489" s="12">
        <v>39.29</v>
      </c>
      <c r="F489" s="12">
        <v>-0.5</v>
      </c>
      <c r="G489" s="12">
        <v>-0.98</v>
      </c>
      <c r="H489" s="12">
        <v>48.98</v>
      </c>
      <c r="I489" s="12">
        <v>1391</v>
      </c>
      <c r="J489" s="12">
        <v>2174</v>
      </c>
      <c r="K489" s="12">
        <v>-36.020000000000003</v>
      </c>
      <c r="L489" s="12">
        <v>37.380000000000003</v>
      </c>
      <c r="M489" s="61" t="s">
        <v>163</v>
      </c>
    </row>
    <row r="490" spans="1:13">
      <c r="A490" s="61" t="s">
        <v>458</v>
      </c>
      <c r="B490" s="61" t="s">
        <v>459</v>
      </c>
      <c r="C490" s="12">
        <v>1.28</v>
      </c>
      <c r="D490" s="12">
        <v>1.65</v>
      </c>
      <c r="E490" s="12">
        <v>-22.42</v>
      </c>
      <c r="F490" s="12">
        <v>1.04</v>
      </c>
      <c r="G490" s="12">
        <v>1.53</v>
      </c>
      <c r="H490" s="12">
        <v>-32.03</v>
      </c>
      <c r="I490" s="12">
        <v>4169</v>
      </c>
      <c r="J490" s="12">
        <v>5076</v>
      </c>
      <c r="K490" s="12">
        <v>-17.87</v>
      </c>
      <c r="L490" s="12">
        <v>70.3</v>
      </c>
      <c r="M490" s="61" t="s">
        <v>158</v>
      </c>
    </row>
    <row r="491" spans="1:13">
      <c r="A491" s="61" t="s">
        <v>1020</v>
      </c>
      <c r="B491" s="61" t="s">
        <v>1021</v>
      </c>
      <c r="C491" s="12">
        <v>0.28000000000000003</v>
      </c>
      <c r="D491" s="12">
        <v>0.24</v>
      </c>
      <c r="E491" s="12">
        <v>16.670000000000002</v>
      </c>
      <c r="F491" s="12">
        <v>0.25</v>
      </c>
      <c r="G491" s="12">
        <v>0.24</v>
      </c>
      <c r="H491" s="12">
        <v>4.17</v>
      </c>
      <c r="I491" s="12">
        <v>1878.34</v>
      </c>
      <c r="J491" s="12">
        <v>1841.24</v>
      </c>
      <c r="K491" s="12">
        <v>2.0099999999999998</v>
      </c>
      <c r="L491" s="12">
        <v>30.36</v>
      </c>
      <c r="M491" s="61" t="s">
        <v>159</v>
      </c>
    </row>
    <row r="492" spans="1:13">
      <c r="A492" s="61" t="s">
        <v>1088</v>
      </c>
      <c r="B492" s="61" t="s">
        <v>1089</v>
      </c>
      <c r="C492" s="12">
        <v>0.21</v>
      </c>
      <c r="D492" s="12">
        <v>0.67</v>
      </c>
      <c r="E492" s="12">
        <v>-68.66</v>
      </c>
      <c r="F492" s="12">
        <v>0.21</v>
      </c>
      <c r="G492" s="12">
        <v>0.69</v>
      </c>
      <c r="H492" s="12">
        <v>-69.569999999999993</v>
      </c>
      <c r="I492" s="12">
        <v>1909</v>
      </c>
      <c r="J492" s="12">
        <v>3657</v>
      </c>
      <c r="K492" s="12">
        <v>-47.8</v>
      </c>
      <c r="L492" s="12">
        <v>18.170000000000002</v>
      </c>
      <c r="M492" s="61" t="s">
        <v>289</v>
      </c>
    </row>
    <row r="493" spans="1:13">
      <c r="A493" s="61" t="s">
        <v>1090</v>
      </c>
      <c r="B493" s="61" t="s">
        <v>1091</v>
      </c>
      <c r="C493" s="12">
        <v>0.21</v>
      </c>
      <c r="D493" s="12">
        <v>0.27</v>
      </c>
      <c r="E493" s="12">
        <v>-22.22</v>
      </c>
      <c r="F493" s="12">
        <v>0.21</v>
      </c>
      <c r="G493" s="12">
        <v>0.27</v>
      </c>
      <c r="H493" s="12">
        <v>-22.22</v>
      </c>
      <c r="I493" s="12">
        <v>752.9</v>
      </c>
      <c r="J493" s="12">
        <v>799.9</v>
      </c>
      <c r="K493" s="12">
        <v>-5.88</v>
      </c>
      <c r="L493" s="12">
        <v>9.8000000000000007</v>
      </c>
      <c r="M493" s="61" t="s">
        <v>470</v>
      </c>
    </row>
    <row r="494" spans="1:13">
      <c r="A494" s="61" t="s">
        <v>852</v>
      </c>
      <c r="B494" s="61" t="s">
        <v>853</v>
      </c>
      <c r="C494" s="12">
        <v>0.54</v>
      </c>
      <c r="D494" s="12">
        <v>0.5</v>
      </c>
      <c r="E494" s="12">
        <v>8</v>
      </c>
      <c r="F494" s="12">
        <v>0.54</v>
      </c>
      <c r="G494" s="12">
        <v>0.49</v>
      </c>
      <c r="H494" s="12">
        <v>10.199999999999999</v>
      </c>
      <c r="I494" s="12">
        <v>842.5</v>
      </c>
      <c r="J494" s="12">
        <v>945.4</v>
      </c>
      <c r="K494" s="12">
        <v>-10.88</v>
      </c>
      <c r="L494" s="12">
        <v>45.58</v>
      </c>
      <c r="M494" s="61" t="s">
        <v>599</v>
      </c>
    </row>
    <row r="495" spans="1:13">
      <c r="A495" s="61" t="s">
        <v>573</v>
      </c>
      <c r="B495" s="61" t="s">
        <v>574</v>
      </c>
      <c r="C495" s="12">
        <v>0.99</v>
      </c>
      <c r="D495" s="12">
        <v>0.92</v>
      </c>
      <c r="E495" s="12">
        <v>7.61</v>
      </c>
      <c r="F495" s="12">
        <v>0.94</v>
      </c>
      <c r="G495" s="12">
        <v>0.83</v>
      </c>
      <c r="H495" s="12">
        <v>13.25</v>
      </c>
      <c r="I495" s="12">
        <v>5695.16</v>
      </c>
      <c r="J495" s="12">
        <v>5945.35</v>
      </c>
      <c r="K495" s="12">
        <v>-4.21</v>
      </c>
      <c r="L495" s="12">
        <v>48.65</v>
      </c>
      <c r="M495" s="61" t="s">
        <v>250</v>
      </c>
    </row>
    <row r="496" spans="1:13">
      <c r="A496" s="61" t="s">
        <v>854</v>
      </c>
      <c r="B496" s="61" t="s">
        <v>855</v>
      </c>
      <c r="C496" s="12">
        <v>0.42</v>
      </c>
      <c r="D496" s="12">
        <v>0.52</v>
      </c>
      <c r="E496" s="12">
        <v>-19.23</v>
      </c>
      <c r="F496" s="12">
        <v>0.39</v>
      </c>
      <c r="G496" s="12">
        <v>0.55000000000000004</v>
      </c>
      <c r="H496" s="12">
        <v>-29.09</v>
      </c>
      <c r="I496" s="12">
        <v>920</v>
      </c>
      <c r="J496" s="12">
        <v>1132</v>
      </c>
      <c r="K496" s="12">
        <v>-18.73</v>
      </c>
      <c r="L496" s="12">
        <v>16.21</v>
      </c>
      <c r="M496" s="61" t="s">
        <v>158</v>
      </c>
    </row>
    <row r="497" spans="1:13">
      <c r="A497" s="61" t="s">
        <v>856</v>
      </c>
      <c r="B497" s="61" t="s">
        <v>857</v>
      </c>
      <c r="C497" s="12">
        <v>0.11</v>
      </c>
      <c r="D497" s="12">
        <v>2.48</v>
      </c>
      <c r="E497" s="12">
        <v>-95.56</v>
      </c>
      <c r="F497" s="12">
        <v>0.21</v>
      </c>
      <c r="G497" s="12">
        <v>2.42</v>
      </c>
      <c r="H497" s="12">
        <v>-91.32</v>
      </c>
      <c r="I497" s="12">
        <v>723.26</v>
      </c>
      <c r="J497" s="12">
        <v>825.16</v>
      </c>
      <c r="K497" s="12">
        <v>-12.35</v>
      </c>
      <c r="L497" s="12">
        <v>73.25</v>
      </c>
      <c r="M497" s="61" t="s">
        <v>158</v>
      </c>
    </row>
    <row r="498" spans="1:13">
      <c r="A498" s="61" t="s">
        <v>858</v>
      </c>
      <c r="B498" s="61" t="s">
        <v>859</v>
      </c>
      <c r="C498" s="12">
        <v>0.25</v>
      </c>
      <c r="D498" s="12">
        <v>0.24</v>
      </c>
      <c r="E498" s="12">
        <v>4.17</v>
      </c>
      <c r="F498" s="12">
        <v>0.25</v>
      </c>
      <c r="G498" s="12">
        <v>0.24</v>
      </c>
      <c r="H498" s="12">
        <v>4.17</v>
      </c>
      <c r="I498" s="12">
        <v>2016.08</v>
      </c>
      <c r="J498" s="12">
        <v>2615.5100000000002</v>
      </c>
      <c r="K498" s="12">
        <v>-22.92</v>
      </c>
      <c r="L498" s="12">
        <v>19.559999999999999</v>
      </c>
      <c r="M498" s="61" t="s">
        <v>599</v>
      </c>
    </row>
    <row r="499" spans="1:13">
      <c r="A499" s="61" t="s">
        <v>575</v>
      </c>
      <c r="B499" s="61" t="s">
        <v>576</v>
      </c>
      <c r="C499" s="12">
        <v>0.16</v>
      </c>
      <c r="D499" s="12">
        <v>0.28999999999999998</v>
      </c>
      <c r="E499" s="12">
        <v>-44.83</v>
      </c>
      <c r="F499" s="12">
        <v>0.16</v>
      </c>
      <c r="G499" s="12">
        <v>0.24</v>
      </c>
      <c r="H499" s="12">
        <v>-33.33</v>
      </c>
      <c r="I499" s="12">
        <v>3731</v>
      </c>
      <c r="J499" s="12">
        <v>4533</v>
      </c>
      <c r="K499" s="12">
        <v>-17.690000000000001</v>
      </c>
      <c r="L499" s="12">
        <v>7.92</v>
      </c>
      <c r="M499" s="61" t="s">
        <v>162</v>
      </c>
    </row>
    <row r="500" spans="1:13">
      <c r="A500" s="61" t="s">
        <v>318</v>
      </c>
      <c r="B500" s="61" t="s">
        <v>319</v>
      </c>
      <c r="C500" s="12">
        <v>0.21</v>
      </c>
      <c r="D500" s="12">
        <v>0.35</v>
      </c>
      <c r="E500" s="12">
        <v>-40</v>
      </c>
      <c r="F500" s="12">
        <v>0.14000000000000001</v>
      </c>
      <c r="G500" s="12">
        <v>0.3</v>
      </c>
      <c r="H500" s="12">
        <v>-53.33</v>
      </c>
      <c r="I500" s="12">
        <v>376.24</v>
      </c>
      <c r="J500" s="12">
        <v>488.25</v>
      </c>
      <c r="K500" s="12">
        <v>-22.94</v>
      </c>
      <c r="L500" s="12">
        <v>23.2</v>
      </c>
      <c r="M500" s="61" t="s">
        <v>162</v>
      </c>
    </row>
    <row r="501" spans="1:13">
      <c r="A501" s="61" t="s">
        <v>680</v>
      </c>
      <c r="B501" s="61" t="s">
        <v>681</v>
      </c>
      <c r="C501" s="12">
        <v>0.25</v>
      </c>
      <c r="D501" s="12">
        <v>1.35</v>
      </c>
      <c r="E501" s="12">
        <v>-81.48</v>
      </c>
      <c r="F501" s="12">
        <v>0.23</v>
      </c>
      <c r="G501" s="12">
        <v>1.34</v>
      </c>
      <c r="H501" s="12">
        <v>-82.84</v>
      </c>
      <c r="I501" s="12">
        <v>1688.38</v>
      </c>
      <c r="J501" s="12">
        <v>2145.0300000000002</v>
      </c>
      <c r="K501" s="12">
        <v>-21.29</v>
      </c>
      <c r="L501" s="12">
        <v>17.350000000000001</v>
      </c>
      <c r="M501" s="61" t="s">
        <v>160</v>
      </c>
    </row>
    <row r="502" spans="1:13">
      <c r="A502" s="61" t="s">
        <v>1022</v>
      </c>
      <c r="B502" s="61" t="s">
        <v>1023</v>
      </c>
      <c r="C502" s="12">
        <v>0.85</v>
      </c>
      <c r="D502" s="12">
        <v>1.1299999999999999</v>
      </c>
      <c r="E502" s="12">
        <v>-24.78</v>
      </c>
      <c r="F502" s="12">
        <v>0.85</v>
      </c>
      <c r="G502" s="12">
        <v>1.1100000000000001</v>
      </c>
      <c r="H502" s="12">
        <v>-23.42</v>
      </c>
      <c r="I502" s="12">
        <v>2265</v>
      </c>
      <c r="J502" s="12">
        <v>1937</v>
      </c>
      <c r="K502" s="12">
        <v>16.93</v>
      </c>
      <c r="L502" s="12">
        <v>41.85</v>
      </c>
      <c r="M502" s="61" t="s">
        <v>289</v>
      </c>
    </row>
    <row r="503" spans="1:13">
      <c r="A503" s="61" t="s">
        <v>398</v>
      </c>
      <c r="B503" s="61" t="s">
        <v>399</v>
      </c>
      <c r="C503" s="12">
        <v>0.1</v>
      </c>
      <c r="D503" s="12">
        <v>0.11</v>
      </c>
      <c r="E503" s="12">
        <v>-9.09</v>
      </c>
      <c r="F503" s="12">
        <v>0.1</v>
      </c>
      <c r="G503" s="12">
        <v>0.09</v>
      </c>
      <c r="H503" s="12">
        <v>11.11</v>
      </c>
      <c r="I503" s="12">
        <v>1572.9</v>
      </c>
      <c r="J503" s="12">
        <v>1798.09</v>
      </c>
      <c r="K503" s="12">
        <v>-12.52</v>
      </c>
      <c r="L503" s="12">
        <v>17.45</v>
      </c>
      <c r="M503" s="61" t="s">
        <v>162</v>
      </c>
    </row>
    <row r="504" spans="1:13">
      <c r="A504" s="61" t="s">
        <v>251</v>
      </c>
      <c r="B504" s="61" t="s">
        <v>252</v>
      </c>
      <c r="C504" s="12">
        <v>0.5</v>
      </c>
      <c r="D504" s="12">
        <v>0.47</v>
      </c>
      <c r="E504" s="12">
        <v>6.38</v>
      </c>
      <c r="F504" s="12">
        <v>0.63</v>
      </c>
      <c r="G504" s="12">
        <v>0.45</v>
      </c>
      <c r="H504" s="12">
        <v>40</v>
      </c>
      <c r="I504" s="12">
        <v>2476</v>
      </c>
      <c r="J504" s="12">
        <v>2659</v>
      </c>
      <c r="K504" s="12">
        <v>-6.88</v>
      </c>
      <c r="L504" s="12">
        <v>32.78</v>
      </c>
      <c r="M504" s="61" t="s">
        <v>158</v>
      </c>
    </row>
    <row r="505" spans="1:13">
      <c r="A505" s="61" t="s">
        <v>577</v>
      </c>
      <c r="B505" s="61" t="s">
        <v>578</v>
      </c>
      <c r="C505" s="12">
        <v>1.01</v>
      </c>
      <c r="D505" s="12">
        <v>1.04</v>
      </c>
      <c r="E505" s="12">
        <v>-2.88</v>
      </c>
      <c r="F505" s="12">
        <v>0.98</v>
      </c>
      <c r="G505" s="12">
        <v>0.99</v>
      </c>
      <c r="H505" s="12">
        <v>-1.01</v>
      </c>
      <c r="I505" s="12">
        <v>1019.9</v>
      </c>
      <c r="J505" s="12">
        <v>1079.5</v>
      </c>
      <c r="K505" s="12">
        <v>-5.52</v>
      </c>
      <c r="L505" s="12">
        <v>53.6</v>
      </c>
      <c r="M505" s="61" t="s">
        <v>250</v>
      </c>
    </row>
    <row r="506" spans="1:13">
      <c r="A506" s="61" t="s">
        <v>320</v>
      </c>
      <c r="B506" s="61" t="s">
        <v>321</v>
      </c>
      <c r="C506" s="12">
        <v>-2.96</v>
      </c>
      <c r="D506" s="12">
        <v>0.66</v>
      </c>
      <c r="E506" s="12">
        <v>-548.48</v>
      </c>
      <c r="F506" s="12">
        <v>-0.35</v>
      </c>
      <c r="G506" s="12">
        <v>0.65</v>
      </c>
      <c r="H506" s="12">
        <v>-153.85</v>
      </c>
      <c r="I506" s="12">
        <v>733.73</v>
      </c>
      <c r="J506" s="12">
        <v>795.3</v>
      </c>
      <c r="K506" s="12">
        <v>-7.74</v>
      </c>
      <c r="L506" s="12">
        <v>18.190000000000001</v>
      </c>
      <c r="M506" s="61" t="s">
        <v>160</v>
      </c>
    </row>
    <row r="507" spans="1:13">
      <c r="E507" s="12"/>
      <c r="H507" s="12"/>
      <c r="I507" s="12"/>
      <c r="J507" s="12"/>
      <c r="K507" s="12"/>
      <c r="L507" s="12"/>
      <c r="M507" s="61"/>
    </row>
    <row r="508" spans="1:13">
      <c r="E508" s="12"/>
      <c r="H508" s="12"/>
      <c r="I508" s="12"/>
      <c r="J508" s="12"/>
      <c r="K508" s="12"/>
      <c r="L508" s="12"/>
      <c r="M508" s="61"/>
    </row>
    <row r="509" spans="1:13">
      <c r="E509" s="12"/>
      <c r="H509" s="12"/>
      <c r="I509" s="12"/>
      <c r="J509" s="12"/>
      <c r="K509" s="12"/>
      <c r="L509" s="12"/>
      <c r="M509" s="61"/>
    </row>
    <row r="510" spans="1:13">
      <c r="E510" s="12"/>
      <c r="H510" s="12"/>
      <c r="I510" s="12"/>
      <c r="J510" s="12"/>
      <c r="K510" s="12"/>
      <c r="L510" s="12"/>
      <c r="M510" s="61"/>
    </row>
    <row r="511" spans="1:13">
      <c r="E511" s="12"/>
      <c r="H511" s="12"/>
      <c r="I511" s="12"/>
      <c r="J511" s="12"/>
      <c r="K511" s="12"/>
      <c r="L511" s="12"/>
      <c r="M511" s="61"/>
    </row>
    <row r="512" spans="1:13">
      <c r="E512" s="12"/>
      <c r="H512" s="12"/>
      <c r="I512" s="12"/>
      <c r="J512" s="12"/>
      <c r="K512" s="12"/>
      <c r="L512" s="12"/>
      <c r="M512" s="61"/>
    </row>
    <row r="513" spans="5:13">
      <c r="E513" s="12"/>
      <c r="H513" s="12"/>
      <c r="I513" s="12"/>
      <c r="J513" s="12"/>
      <c r="K513" s="12"/>
      <c r="L513" s="12"/>
      <c r="M513" s="61"/>
    </row>
    <row r="514" spans="5:13">
      <c r="E514" s="12"/>
      <c r="H514" s="12"/>
      <c r="I514" s="12"/>
      <c r="J514" s="12"/>
      <c r="K514" s="12"/>
      <c r="L514" s="12"/>
      <c r="M514" s="61"/>
    </row>
    <row r="515" spans="5:13">
      <c r="E515" s="12"/>
      <c r="H515" s="12"/>
      <c r="I515" s="12"/>
      <c r="J515" s="12"/>
      <c r="K515" s="12"/>
      <c r="L515" s="12"/>
      <c r="M515" s="61"/>
    </row>
    <row r="516" spans="5:13">
      <c r="E516" s="12"/>
      <c r="H516" s="12"/>
      <c r="I516" s="12"/>
      <c r="J516" s="12"/>
      <c r="K516" s="12"/>
      <c r="L516" s="12"/>
      <c r="M516" s="61"/>
    </row>
    <row r="517" spans="5:13">
      <c r="E517" s="12"/>
      <c r="H517" s="12"/>
      <c r="I517" s="12"/>
      <c r="J517" s="12"/>
      <c r="K517" s="12"/>
      <c r="L517" s="12"/>
      <c r="M517" s="61"/>
    </row>
    <row r="518" spans="5:13">
      <c r="E518" s="12"/>
      <c r="H518" s="12"/>
      <c r="I518" s="12"/>
      <c r="J518" s="12"/>
      <c r="K518" s="12"/>
      <c r="L518" s="12"/>
      <c r="M518" s="61"/>
    </row>
    <row r="519" spans="5:13">
      <c r="E519" s="12"/>
      <c r="H519" s="12"/>
      <c r="I519" s="12"/>
      <c r="J519" s="12"/>
      <c r="K519" s="12"/>
      <c r="L519" s="12"/>
      <c r="M519" s="61"/>
    </row>
    <row r="520" spans="5:13">
      <c r="E520" s="12"/>
      <c r="H520" s="12"/>
      <c r="I520" s="12"/>
      <c r="J520" s="12"/>
      <c r="K520" s="12"/>
      <c r="L520" s="12"/>
      <c r="M520" s="61"/>
    </row>
    <row r="521" spans="5:13">
      <c r="E521" s="12"/>
      <c r="H521" s="12"/>
      <c r="I521" s="12"/>
      <c r="J521" s="12"/>
      <c r="K521" s="12"/>
      <c r="L521" s="12"/>
      <c r="M521" s="61"/>
    </row>
    <row r="522" spans="5:13">
      <c r="E522" s="12"/>
      <c r="H522" s="12"/>
      <c r="I522" s="12"/>
      <c r="J522" s="12"/>
      <c r="K522" s="12"/>
      <c r="L522" s="12"/>
      <c r="M522" s="61"/>
    </row>
    <row r="523" spans="5:13">
      <c r="E523" s="12"/>
      <c r="H523" s="12"/>
      <c r="I523" s="12"/>
      <c r="J523" s="12"/>
      <c r="K523" s="12"/>
      <c r="L523" s="12"/>
      <c r="M523" s="61"/>
    </row>
    <row r="524" spans="5:13">
      <c r="E524" s="12"/>
      <c r="H524" s="12"/>
      <c r="I524" s="12"/>
      <c r="J524" s="12"/>
      <c r="K524" s="12"/>
      <c r="L524" s="12"/>
      <c r="M524" s="61"/>
    </row>
    <row r="525" spans="5:13">
      <c r="E525" s="12"/>
      <c r="H525" s="12"/>
      <c r="I525" s="12"/>
      <c r="J525" s="12"/>
      <c r="K525" s="12"/>
      <c r="L525" s="12"/>
      <c r="M525" s="61"/>
    </row>
    <row r="526" spans="5:13">
      <c r="E526" s="12"/>
      <c r="H526" s="12"/>
      <c r="I526" s="12"/>
      <c r="J526" s="12"/>
      <c r="K526" s="12"/>
      <c r="L526" s="12"/>
      <c r="M526" s="61"/>
    </row>
    <row r="527" spans="5:13">
      <c r="E527" s="12"/>
      <c r="H527" s="12"/>
      <c r="I527" s="12"/>
      <c r="J527" s="12"/>
      <c r="K527" s="12"/>
      <c r="L527" s="12"/>
      <c r="M527" s="61"/>
    </row>
    <row r="528" spans="5:13">
      <c r="E528" s="12"/>
      <c r="H528" s="12"/>
      <c r="I528" s="12"/>
      <c r="J528" s="12"/>
      <c r="K528" s="12"/>
      <c r="L528" s="12"/>
      <c r="M528" s="61"/>
    </row>
    <row r="529" spans="5:13">
      <c r="E529" s="12"/>
      <c r="H529" s="12"/>
      <c r="I529" s="12"/>
      <c r="J529" s="12"/>
      <c r="K529" s="12"/>
      <c r="L529" s="12"/>
      <c r="M529" s="61"/>
    </row>
    <row r="530" spans="5:13">
      <c r="E530" s="12"/>
      <c r="H530" s="12"/>
      <c r="I530" s="12"/>
      <c r="J530" s="12"/>
      <c r="K530" s="12"/>
      <c r="L530" s="12"/>
      <c r="M530" s="61"/>
    </row>
    <row r="531" spans="5:13">
      <c r="E531" s="12"/>
      <c r="H531" s="12"/>
      <c r="I531" s="12"/>
      <c r="J531" s="12"/>
      <c r="K531" s="12"/>
      <c r="L531" s="12"/>
      <c r="M531" s="61"/>
    </row>
    <row r="532" spans="5:13">
      <c r="E532" s="12"/>
      <c r="H532" s="12"/>
      <c r="I532" s="12"/>
      <c r="J532" s="12"/>
      <c r="K532" s="12"/>
      <c r="L532" s="12"/>
      <c r="M532" s="61"/>
    </row>
    <row r="533" spans="5:13">
      <c r="E533" s="12"/>
      <c r="H533" s="12"/>
      <c r="I533" s="12"/>
      <c r="J533" s="12"/>
      <c r="K533" s="12"/>
      <c r="L533" s="12"/>
      <c r="M533" s="61"/>
    </row>
    <row r="534" spans="5:13">
      <c r="E534" s="12"/>
      <c r="H534" s="12"/>
      <c r="I534" s="12"/>
      <c r="J534" s="12"/>
      <c r="K534" s="12"/>
      <c r="L534" s="12"/>
      <c r="M534" s="61"/>
    </row>
    <row r="535" spans="5:13">
      <c r="E535" s="12"/>
      <c r="H535" s="12"/>
      <c r="I535" s="12"/>
      <c r="J535" s="12"/>
      <c r="K535" s="12"/>
      <c r="L535" s="12"/>
      <c r="M535" s="61"/>
    </row>
    <row r="536" spans="5:13">
      <c r="E536" s="12"/>
      <c r="H536" s="12"/>
      <c r="I536" s="12"/>
      <c r="J536" s="12"/>
      <c r="K536" s="12"/>
      <c r="L536" s="12"/>
      <c r="M536" s="61"/>
    </row>
    <row r="537" spans="5:13">
      <c r="E537" s="12"/>
      <c r="H537" s="12"/>
      <c r="I537" s="12"/>
      <c r="J537" s="12"/>
      <c r="K537" s="12"/>
      <c r="L537" s="12"/>
      <c r="M537" s="61"/>
    </row>
    <row r="538" spans="5:13">
      <c r="E538" s="12"/>
      <c r="H538" s="12"/>
      <c r="I538" s="12"/>
      <c r="J538" s="12"/>
      <c r="K538" s="12"/>
      <c r="L538" s="12"/>
      <c r="M538" s="61"/>
    </row>
    <row r="539" spans="5:13">
      <c r="E539" s="12"/>
      <c r="H539" s="12"/>
      <c r="I539" s="12"/>
      <c r="J539" s="12"/>
      <c r="K539" s="12"/>
      <c r="L539" s="12"/>
      <c r="M539" s="61"/>
    </row>
    <row r="540" spans="5:13">
      <c r="E540" s="12"/>
      <c r="H540" s="12"/>
      <c r="I540" s="12"/>
      <c r="J540" s="12"/>
      <c r="K540" s="12"/>
      <c r="L540" s="12"/>
      <c r="M540" s="61"/>
    </row>
    <row r="541" spans="5:13">
      <c r="E541" s="12"/>
      <c r="H541" s="12"/>
      <c r="I541" s="12"/>
      <c r="J541" s="12"/>
      <c r="K541" s="12"/>
      <c r="L541" s="12"/>
      <c r="M541" s="61"/>
    </row>
    <row r="542" spans="5:13">
      <c r="E542" s="12"/>
      <c r="H542" s="12"/>
      <c r="I542" s="12"/>
      <c r="J542" s="12"/>
      <c r="K542" s="12"/>
      <c r="L542" s="12"/>
      <c r="M542" s="61"/>
    </row>
    <row r="543" spans="5:13">
      <c r="E543" s="12"/>
      <c r="H543" s="12"/>
      <c r="I543" s="12"/>
      <c r="J543" s="12"/>
      <c r="K543" s="12"/>
      <c r="L543" s="12"/>
      <c r="M543" s="61"/>
    </row>
    <row r="544" spans="5:13">
      <c r="E544" s="12"/>
      <c r="H544" s="12"/>
      <c r="I544" s="12"/>
      <c r="J544" s="12"/>
      <c r="K544" s="12"/>
      <c r="L544" s="12"/>
      <c r="M544" s="61"/>
    </row>
    <row r="545" spans="5:13">
      <c r="E545" s="12"/>
      <c r="H545" s="12"/>
      <c r="I545" s="12"/>
      <c r="J545" s="12"/>
      <c r="K545" s="12"/>
      <c r="L545" s="12"/>
      <c r="M545" s="61"/>
    </row>
    <row r="546" spans="5:13">
      <c r="E546" s="12"/>
      <c r="H546" s="12"/>
      <c r="I546" s="12"/>
      <c r="J546" s="12"/>
      <c r="K546" s="12"/>
      <c r="L546" s="12"/>
      <c r="M546" s="61"/>
    </row>
    <row r="547" spans="5:13">
      <c r="E547" s="12"/>
      <c r="H547" s="12"/>
      <c r="I547" s="12"/>
      <c r="J547" s="12"/>
      <c r="K547" s="12"/>
      <c r="L547" s="12"/>
      <c r="M547" s="61"/>
    </row>
    <row r="548" spans="5:13">
      <c r="E548" s="12"/>
      <c r="H548" s="12"/>
      <c r="I548" s="12"/>
      <c r="J548" s="12"/>
      <c r="K548" s="12"/>
      <c r="L548" s="12"/>
      <c r="M548" s="61"/>
    </row>
    <row r="549" spans="5:13">
      <c r="E549" s="12"/>
      <c r="H549" s="12"/>
      <c r="I549" s="12"/>
      <c r="J549" s="12"/>
      <c r="K549" s="12"/>
      <c r="L549" s="12"/>
      <c r="M549" s="61"/>
    </row>
    <row r="550" spans="5:13">
      <c r="E550" s="12"/>
      <c r="H550" s="12"/>
      <c r="I550" s="12"/>
      <c r="J550" s="12"/>
      <c r="K550" s="12"/>
      <c r="L550" s="12"/>
      <c r="M550" s="61"/>
    </row>
    <row r="551" spans="5:13">
      <c r="E551" s="12"/>
      <c r="H551" s="12"/>
      <c r="I551" s="12"/>
      <c r="J551" s="12"/>
      <c r="K551" s="12"/>
      <c r="L551" s="12"/>
      <c r="M551" s="61"/>
    </row>
    <row r="552" spans="5:13">
      <c r="E552" s="12"/>
      <c r="H552" s="12"/>
      <c r="I552" s="12"/>
      <c r="J552" s="12"/>
      <c r="K552" s="12"/>
      <c r="L552" s="12"/>
      <c r="M552" s="61"/>
    </row>
    <row r="553" spans="5:13">
      <c r="E553" s="12"/>
      <c r="H553" s="12"/>
      <c r="I553" s="12"/>
      <c r="J553" s="12"/>
      <c r="K553" s="12"/>
      <c r="L553" s="12"/>
      <c r="M553" s="61"/>
    </row>
    <row r="554" spans="5:13">
      <c r="E554" s="12"/>
      <c r="H554" s="12"/>
      <c r="I554" s="12"/>
      <c r="J554" s="12"/>
      <c r="K554" s="12"/>
      <c r="L554" s="12"/>
      <c r="M554" s="61"/>
    </row>
    <row r="555" spans="5:13">
      <c r="E555" s="12"/>
      <c r="H555" s="12"/>
      <c r="I555" s="12"/>
      <c r="J555" s="12"/>
      <c r="K555" s="12"/>
      <c r="L555" s="12"/>
      <c r="M555" s="61"/>
    </row>
    <row r="556" spans="5:13">
      <c r="E556" s="12"/>
      <c r="H556" s="12"/>
      <c r="I556" s="12"/>
      <c r="J556" s="12"/>
      <c r="K556" s="12"/>
      <c r="L556" s="12"/>
      <c r="M556" s="61"/>
    </row>
    <row r="557" spans="5:13">
      <c r="E557" s="12"/>
      <c r="H557" s="12"/>
      <c r="I557" s="12"/>
      <c r="J557" s="12"/>
      <c r="K557" s="12"/>
      <c r="L557" s="12"/>
      <c r="M557" s="61"/>
    </row>
    <row r="558" spans="5:13">
      <c r="E558" s="12"/>
      <c r="H558" s="12"/>
      <c r="I558" s="12"/>
      <c r="J558" s="12"/>
      <c r="K558" s="12"/>
      <c r="L558" s="12"/>
      <c r="M558" s="61"/>
    </row>
    <row r="559" spans="5:13">
      <c r="E559" s="12"/>
      <c r="H559" s="12"/>
      <c r="I559" s="12"/>
      <c r="J559" s="12"/>
      <c r="K559" s="12"/>
      <c r="L559" s="12"/>
      <c r="M559" s="61"/>
    </row>
    <row r="560" spans="5:13">
      <c r="E560" s="12"/>
      <c r="H560" s="12"/>
      <c r="I560" s="12"/>
      <c r="J560" s="12"/>
      <c r="K560" s="12"/>
      <c r="L560" s="12"/>
      <c r="M560" s="61"/>
    </row>
    <row r="561" spans="5:13">
      <c r="E561" s="12"/>
      <c r="H561" s="12"/>
      <c r="I561" s="12"/>
      <c r="J561" s="12"/>
      <c r="K561" s="12"/>
      <c r="L561" s="12"/>
      <c r="M561" s="61"/>
    </row>
    <row r="562" spans="5:13">
      <c r="E562" s="12"/>
      <c r="H562" s="12"/>
      <c r="I562" s="12"/>
      <c r="J562" s="12"/>
      <c r="K562" s="12"/>
      <c r="L562" s="12"/>
      <c r="M562" s="61"/>
    </row>
    <row r="563" spans="5:13">
      <c r="E563" s="12"/>
      <c r="H563" s="12"/>
      <c r="I563" s="12"/>
      <c r="J563" s="12"/>
      <c r="K563" s="12"/>
      <c r="L563" s="12"/>
      <c r="M563" s="61"/>
    </row>
    <row r="564" spans="5:13">
      <c r="E564" s="12"/>
      <c r="H564" s="12"/>
      <c r="I564" s="12"/>
      <c r="J564" s="12"/>
      <c r="K564" s="12"/>
      <c r="L564" s="12"/>
      <c r="M564" s="61"/>
    </row>
    <row r="565" spans="5:13">
      <c r="E565" s="12"/>
      <c r="H565" s="12"/>
      <c r="I565" s="12"/>
      <c r="J565" s="12"/>
      <c r="K565" s="12"/>
      <c r="L565" s="12"/>
      <c r="M565" s="61"/>
    </row>
    <row r="566" spans="5:13">
      <c r="E566" s="12"/>
      <c r="H566" s="12"/>
      <c r="I566" s="12"/>
      <c r="J566" s="12"/>
      <c r="K566" s="12"/>
      <c r="L566" s="12"/>
      <c r="M566" s="61"/>
    </row>
    <row r="567" spans="5:13">
      <c r="E567" s="12"/>
      <c r="H567" s="12"/>
      <c r="I567" s="12"/>
      <c r="J567" s="12"/>
      <c r="K567" s="12"/>
      <c r="L567" s="12"/>
      <c r="M567" s="61"/>
    </row>
    <row r="568" spans="5:13">
      <c r="E568" s="12"/>
      <c r="H568" s="12"/>
      <c r="I568" s="12"/>
      <c r="J568" s="12"/>
      <c r="K568" s="12"/>
      <c r="L568" s="12"/>
      <c r="M568" s="61"/>
    </row>
    <row r="569" spans="5:13">
      <c r="E569" s="12"/>
      <c r="H569" s="12"/>
      <c r="I569" s="12"/>
      <c r="J569" s="12"/>
      <c r="K569" s="12"/>
      <c r="L569" s="12"/>
      <c r="M569" s="61"/>
    </row>
    <row r="570" spans="5:13">
      <c r="E570" s="12"/>
      <c r="H570" s="12"/>
      <c r="I570" s="12"/>
      <c r="J570" s="12"/>
      <c r="K570" s="12"/>
      <c r="L570" s="12"/>
      <c r="M570" s="61"/>
    </row>
    <row r="571" spans="5:13">
      <c r="E571" s="12"/>
      <c r="H571" s="12"/>
      <c r="I571" s="12"/>
      <c r="J571" s="12"/>
      <c r="K571" s="12"/>
      <c r="L571" s="12"/>
      <c r="M571" s="61"/>
    </row>
    <row r="572" spans="5:13">
      <c r="E572" s="12"/>
      <c r="H572" s="12"/>
      <c r="I572" s="12"/>
      <c r="J572" s="12"/>
      <c r="K572" s="12"/>
      <c r="L572" s="12"/>
      <c r="M572" s="61"/>
    </row>
    <row r="573" spans="5:13">
      <c r="E573" s="12"/>
      <c r="H573" s="12"/>
      <c r="I573" s="12"/>
      <c r="J573" s="12"/>
      <c r="K573" s="12"/>
      <c r="L573" s="12"/>
      <c r="M573" s="61"/>
    </row>
    <row r="574" spans="5:13">
      <c r="E574" s="12"/>
      <c r="H574" s="12"/>
      <c r="I574" s="12"/>
      <c r="J574" s="12"/>
      <c r="K574" s="12"/>
      <c r="L574" s="12"/>
      <c r="M574" s="61"/>
    </row>
    <row r="575" spans="5:13">
      <c r="E575" s="12"/>
      <c r="H575" s="12"/>
      <c r="I575" s="12"/>
      <c r="J575" s="12"/>
      <c r="K575" s="12"/>
      <c r="L575" s="12"/>
      <c r="M575" s="61"/>
    </row>
    <row r="576" spans="5:13">
      <c r="E576" s="12"/>
      <c r="H576" s="12"/>
      <c r="I576" s="12"/>
      <c r="J576" s="12"/>
      <c r="K576" s="12"/>
      <c r="L576" s="12"/>
      <c r="M576" s="61"/>
    </row>
    <row r="577" spans="5:13">
      <c r="E577" s="12"/>
      <c r="H577" s="12"/>
      <c r="I577" s="12"/>
      <c r="J577" s="12"/>
      <c r="K577" s="12"/>
      <c r="L577" s="12"/>
      <c r="M577" s="61"/>
    </row>
    <row r="578" spans="5:13">
      <c r="E578" s="12"/>
      <c r="H578" s="12"/>
      <c r="I578" s="12"/>
      <c r="J578" s="12"/>
      <c r="K578" s="12"/>
      <c r="L578" s="12"/>
      <c r="M578" s="61"/>
    </row>
    <row r="579" spans="5:13">
      <c r="E579" s="12"/>
      <c r="H579" s="12"/>
      <c r="I579" s="12"/>
      <c r="J579" s="12"/>
      <c r="K579" s="12"/>
      <c r="L579" s="12"/>
      <c r="M579" s="61"/>
    </row>
    <row r="580" spans="5:13">
      <c r="E580" s="12"/>
      <c r="H580" s="12"/>
      <c r="I580" s="12"/>
      <c r="J580" s="12"/>
      <c r="K580" s="12"/>
      <c r="L580" s="12"/>
      <c r="M580" s="61"/>
    </row>
    <row r="581" spans="5:13">
      <c r="E581" s="12"/>
      <c r="H581" s="12"/>
      <c r="I581" s="12"/>
      <c r="J581" s="12"/>
      <c r="K581" s="12"/>
      <c r="L581" s="12"/>
      <c r="M581" s="61"/>
    </row>
    <row r="582" spans="5:13">
      <c r="E582" s="12"/>
      <c r="H582" s="12"/>
      <c r="I582" s="12"/>
      <c r="J582" s="12"/>
      <c r="K582" s="12"/>
      <c r="L582" s="12"/>
      <c r="M582" s="61"/>
    </row>
    <row r="583" spans="5:13">
      <c r="E583" s="12"/>
      <c r="H583" s="12"/>
      <c r="I583" s="12"/>
      <c r="J583" s="12"/>
      <c r="K583" s="12"/>
      <c r="L583" s="12"/>
      <c r="M583" s="61"/>
    </row>
    <row r="584" spans="5:13">
      <c r="E584" s="12"/>
      <c r="H584" s="12"/>
      <c r="I584" s="12"/>
      <c r="J584" s="12"/>
      <c r="K584" s="12"/>
      <c r="L584" s="12"/>
      <c r="M584" s="61"/>
    </row>
    <row r="585" spans="5:13">
      <c r="E585" s="12"/>
      <c r="H585" s="12"/>
      <c r="I585" s="12"/>
      <c r="J585" s="12"/>
      <c r="K585" s="12"/>
      <c r="L585" s="12"/>
      <c r="M585" s="61"/>
    </row>
    <row r="586" spans="5:13">
      <c r="E586" s="12"/>
      <c r="H586" s="12"/>
      <c r="I586" s="12"/>
      <c r="J586" s="12"/>
      <c r="K586" s="12"/>
      <c r="L586" s="12"/>
      <c r="M586" s="61"/>
    </row>
    <row r="587" spans="5:13">
      <c r="E587" s="12"/>
      <c r="H587" s="12"/>
      <c r="I587" s="12"/>
      <c r="J587" s="12"/>
      <c r="K587" s="12"/>
      <c r="L587" s="12"/>
      <c r="M587" s="61"/>
    </row>
    <row r="588" spans="5:13">
      <c r="E588" s="12"/>
      <c r="H588" s="12"/>
      <c r="I588" s="12"/>
      <c r="J588" s="12"/>
      <c r="K588" s="12"/>
      <c r="L588" s="12"/>
      <c r="M588" s="61"/>
    </row>
    <row r="589" spans="5:13">
      <c r="E589" s="12"/>
      <c r="H589" s="12"/>
      <c r="I589" s="12"/>
      <c r="J589" s="12"/>
      <c r="K589" s="12"/>
      <c r="L589" s="12"/>
      <c r="M589" s="61"/>
    </row>
    <row r="590" spans="5:13">
      <c r="E590" s="12"/>
      <c r="H590" s="12"/>
      <c r="I590" s="12"/>
      <c r="J590" s="12"/>
      <c r="K590" s="12"/>
      <c r="L590" s="12"/>
      <c r="M590" s="61"/>
    </row>
    <row r="591" spans="5:13">
      <c r="E591" s="12"/>
      <c r="H591" s="12"/>
      <c r="I591" s="12"/>
      <c r="J591" s="12"/>
      <c r="K591" s="12"/>
      <c r="L591" s="12"/>
      <c r="M591" s="61"/>
    </row>
    <row r="592" spans="5:13">
      <c r="E592" s="12"/>
      <c r="H592" s="12"/>
      <c r="I592" s="12"/>
      <c r="J592" s="12"/>
      <c r="K592" s="12"/>
      <c r="L592" s="12"/>
      <c r="M592" s="61"/>
    </row>
    <row r="593" spans="5:13">
      <c r="E593" s="12"/>
      <c r="H593" s="12"/>
      <c r="I593" s="12"/>
      <c r="J593" s="12"/>
      <c r="K593" s="12"/>
      <c r="L593" s="12"/>
      <c r="M593" s="61"/>
    </row>
    <row r="594" spans="5:13">
      <c r="E594" s="12"/>
      <c r="H594" s="12"/>
      <c r="I594" s="12"/>
      <c r="J594" s="12"/>
      <c r="K594" s="12"/>
      <c r="L594" s="12"/>
      <c r="M594" s="61"/>
    </row>
    <row r="595" spans="5:13">
      <c r="E595" s="12"/>
      <c r="H595" s="12"/>
      <c r="I595" s="12"/>
      <c r="J595" s="12"/>
      <c r="K595" s="12"/>
      <c r="L595" s="12"/>
      <c r="M595" s="61"/>
    </row>
    <row r="596" spans="5:13">
      <c r="E596" s="12"/>
      <c r="H596" s="12"/>
      <c r="I596" s="12"/>
      <c r="J596" s="12"/>
      <c r="K596" s="12"/>
      <c r="L596" s="12"/>
      <c r="M596" s="61"/>
    </row>
    <row r="597" spans="5:13">
      <c r="E597" s="12"/>
      <c r="H597" s="12"/>
      <c r="I597" s="12"/>
      <c r="J597" s="12"/>
      <c r="K597" s="12"/>
      <c r="L597" s="12"/>
      <c r="M597" s="61"/>
    </row>
    <row r="598" spans="5:13">
      <c r="E598" s="12"/>
      <c r="H598" s="12"/>
      <c r="I598" s="12"/>
      <c r="J598" s="12"/>
      <c r="K598" s="12"/>
      <c r="L598" s="12"/>
      <c r="M598" s="61"/>
    </row>
    <row r="599" spans="5:13">
      <c r="E599" s="12"/>
      <c r="H599" s="12"/>
      <c r="I599" s="12"/>
      <c r="J599" s="12"/>
      <c r="K599" s="12"/>
      <c r="L599" s="12"/>
      <c r="M599" s="61"/>
    </row>
    <row r="600" spans="5:13">
      <c r="E600" s="12"/>
      <c r="H600" s="12"/>
      <c r="I600" s="12"/>
      <c r="J600" s="12"/>
      <c r="K600" s="12"/>
      <c r="L600" s="12"/>
      <c r="M600" s="61"/>
    </row>
    <row r="601" spans="5:13">
      <c r="E601" s="12"/>
      <c r="H601" s="12"/>
      <c r="I601" s="12"/>
      <c r="J601" s="12"/>
      <c r="K601" s="12"/>
      <c r="L601" s="12"/>
      <c r="M601" s="61"/>
    </row>
    <row r="602" spans="5:13">
      <c r="E602" s="12"/>
      <c r="H602" s="12"/>
      <c r="I602" s="12"/>
      <c r="J602" s="12"/>
      <c r="K602" s="12"/>
      <c r="L602" s="12"/>
      <c r="M602" s="61"/>
    </row>
    <row r="603" spans="5:13">
      <c r="E603" s="12"/>
      <c r="H603" s="12"/>
      <c r="I603" s="12"/>
      <c r="J603" s="12"/>
      <c r="K603" s="12"/>
      <c r="L603" s="12"/>
      <c r="M603" s="61"/>
    </row>
    <row r="604" spans="5:13">
      <c r="E604" s="12"/>
      <c r="H604" s="12"/>
      <c r="I604" s="12"/>
      <c r="J604" s="12"/>
      <c r="K604" s="12"/>
      <c r="L604" s="12"/>
      <c r="M604" s="61"/>
    </row>
    <row r="605" spans="5:13">
      <c r="E605" s="12"/>
      <c r="H605" s="12"/>
      <c r="I605" s="12"/>
      <c r="J605" s="12"/>
      <c r="K605" s="12"/>
      <c r="L605" s="12"/>
      <c r="M605" s="61"/>
    </row>
    <row r="606" spans="5:13">
      <c r="E606" s="12"/>
      <c r="H606" s="12"/>
      <c r="I606" s="12"/>
      <c r="J606" s="12"/>
      <c r="K606" s="12"/>
      <c r="L606" s="12"/>
      <c r="M606" s="61"/>
    </row>
    <row r="607" spans="5:13">
      <c r="E607" s="12"/>
      <c r="H607" s="12"/>
      <c r="I607" s="12"/>
      <c r="J607" s="12"/>
      <c r="K607" s="12"/>
      <c r="L607" s="12"/>
      <c r="M607" s="61"/>
    </row>
    <row r="608" spans="5:13">
      <c r="E608" s="12"/>
      <c r="H608" s="12"/>
      <c r="I608" s="12"/>
      <c r="J608" s="12"/>
      <c r="K608" s="12"/>
      <c r="L608" s="12"/>
      <c r="M608" s="61"/>
    </row>
    <row r="609" spans="5:13">
      <c r="E609" s="12"/>
      <c r="H609" s="12"/>
      <c r="I609" s="12"/>
      <c r="J609" s="12"/>
      <c r="K609" s="12"/>
      <c r="L609" s="12"/>
      <c r="M609" s="61"/>
    </row>
    <row r="610" spans="5:13">
      <c r="E610" s="12"/>
      <c r="H610" s="12"/>
      <c r="I610" s="12"/>
      <c r="J610" s="12"/>
      <c r="K610" s="12"/>
      <c r="L610" s="12"/>
      <c r="M610" s="61"/>
    </row>
    <row r="611" spans="5:13">
      <c r="E611" s="12"/>
      <c r="H611" s="12"/>
      <c r="I611" s="12"/>
      <c r="J611" s="12"/>
      <c r="K611" s="12"/>
      <c r="L611" s="12"/>
      <c r="M611" s="61"/>
    </row>
    <row r="612" spans="5:13">
      <c r="E612" s="12"/>
      <c r="H612" s="12"/>
      <c r="I612" s="12"/>
      <c r="J612" s="12"/>
      <c r="K612" s="12"/>
      <c r="L612" s="12"/>
      <c r="M612" s="61"/>
    </row>
    <row r="613" spans="5:13">
      <c r="E613" s="12"/>
      <c r="H613" s="12"/>
      <c r="I613" s="12"/>
      <c r="J613" s="12"/>
      <c r="K613" s="12"/>
      <c r="L613" s="12"/>
      <c r="M613" s="61"/>
    </row>
    <row r="614" spans="5:13">
      <c r="E614" s="12"/>
      <c r="H614" s="12"/>
      <c r="I614" s="12"/>
      <c r="J614" s="12"/>
      <c r="K614" s="12"/>
      <c r="L614" s="12"/>
      <c r="M614" s="61"/>
    </row>
    <row r="615" spans="5:13">
      <c r="E615" s="12"/>
      <c r="H615" s="12"/>
      <c r="I615" s="12"/>
      <c r="J615" s="12"/>
      <c r="K615" s="12"/>
      <c r="L615" s="12"/>
      <c r="M615" s="61"/>
    </row>
    <row r="616" spans="5:13">
      <c r="E616" s="12"/>
      <c r="H616" s="12"/>
      <c r="I616" s="12"/>
      <c r="J616" s="12"/>
      <c r="K616" s="12"/>
      <c r="L616" s="12"/>
      <c r="M616" s="61"/>
    </row>
    <row r="617" spans="5:13">
      <c r="E617" s="12"/>
      <c r="H617" s="12"/>
      <c r="I617" s="12"/>
      <c r="J617" s="12"/>
      <c r="K617" s="12"/>
      <c r="L617" s="12"/>
      <c r="M617" s="61"/>
    </row>
    <row r="618" spans="5:13">
      <c r="E618" s="12"/>
      <c r="H618" s="12"/>
      <c r="I618" s="12"/>
      <c r="J618" s="12"/>
      <c r="K618" s="12"/>
      <c r="L618" s="12"/>
      <c r="M618" s="61"/>
    </row>
    <row r="619" spans="5:13">
      <c r="E619" s="12"/>
      <c r="H619" s="12"/>
      <c r="I619" s="12"/>
      <c r="J619" s="12"/>
      <c r="K619" s="12"/>
      <c r="L619" s="12"/>
      <c r="M619" s="61"/>
    </row>
    <row r="620" spans="5:13">
      <c r="E620" s="12"/>
      <c r="H620" s="12"/>
      <c r="I620" s="12"/>
      <c r="J620" s="12"/>
      <c r="K620" s="12"/>
      <c r="L620" s="12"/>
      <c r="M620" s="61"/>
    </row>
    <row r="621" spans="5:13">
      <c r="E621" s="12"/>
      <c r="H621" s="12"/>
      <c r="I621" s="12"/>
      <c r="J621" s="12"/>
      <c r="K621" s="12"/>
      <c r="L621" s="12"/>
      <c r="M621" s="61"/>
    </row>
    <row r="622" spans="5:13">
      <c r="E622" s="12"/>
      <c r="H622" s="12"/>
      <c r="I622" s="12"/>
      <c r="J622" s="12"/>
      <c r="K622" s="12"/>
      <c r="L622" s="12"/>
      <c r="M622" s="61"/>
    </row>
    <row r="623" spans="5:13">
      <c r="E623" s="12"/>
      <c r="H623" s="12"/>
      <c r="I623" s="12"/>
      <c r="J623" s="12"/>
      <c r="K623" s="12"/>
      <c r="L623" s="12"/>
      <c r="M623" s="61"/>
    </row>
    <row r="624" spans="5:13">
      <c r="E624" s="12"/>
      <c r="H624" s="12"/>
      <c r="I624" s="12"/>
      <c r="J624" s="12"/>
      <c r="K624" s="12"/>
      <c r="L624" s="12"/>
      <c r="M624" s="61"/>
    </row>
    <row r="625" spans="5:13">
      <c r="E625" s="12"/>
      <c r="H625" s="12"/>
      <c r="I625" s="12"/>
      <c r="J625" s="12"/>
      <c r="K625" s="12"/>
      <c r="L625" s="12"/>
      <c r="M625" s="61"/>
    </row>
    <row r="626" spans="5:13">
      <c r="E626" s="12"/>
      <c r="H626" s="12"/>
      <c r="I626" s="12"/>
      <c r="J626" s="12"/>
      <c r="K626" s="12"/>
      <c r="L626" s="12"/>
      <c r="M626" s="61"/>
    </row>
    <row r="627" spans="5:13">
      <c r="E627" s="12"/>
      <c r="H627" s="12"/>
      <c r="I627" s="12"/>
      <c r="J627" s="12"/>
      <c r="K627" s="12"/>
      <c r="L627" s="12"/>
      <c r="M627" s="61"/>
    </row>
    <row r="628" spans="5:13">
      <c r="E628" s="12"/>
      <c r="H628" s="12"/>
      <c r="I628" s="12"/>
      <c r="J628" s="12"/>
      <c r="K628" s="12"/>
      <c r="L628" s="12"/>
      <c r="M628" s="61"/>
    </row>
    <row r="629" spans="5:13">
      <c r="E629" s="12"/>
      <c r="H629" s="12"/>
      <c r="I629" s="12"/>
      <c r="J629" s="12"/>
      <c r="K629" s="12"/>
      <c r="L629" s="12"/>
      <c r="M629" s="61"/>
    </row>
    <row r="630" spans="5:13">
      <c r="E630" s="12"/>
      <c r="H630" s="12"/>
      <c r="I630" s="12"/>
      <c r="J630" s="12"/>
      <c r="K630" s="12"/>
      <c r="L630" s="12"/>
      <c r="M630" s="61"/>
    </row>
    <row r="631" spans="5:13">
      <c r="E631" s="12"/>
      <c r="H631" s="12"/>
      <c r="I631" s="12"/>
      <c r="J631" s="12"/>
      <c r="K631" s="12"/>
      <c r="L631" s="12"/>
      <c r="M631" s="61"/>
    </row>
    <row r="632" spans="5:13">
      <c r="E632" s="12"/>
      <c r="H632" s="12"/>
      <c r="I632" s="12"/>
      <c r="J632" s="12"/>
      <c r="K632" s="12"/>
      <c r="L632" s="12"/>
      <c r="M632" s="61"/>
    </row>
    <row r="633" spans="5:13">
      <c r="E633" s="12"/>
      <c r="H633" s="12"/>
      <c r="I633" s="12"/>
      <c r="J633" s="12"/>
      <c r="K633" s="12"/>
      <c r="L633" s="12"/>
      <c r="M633" s="61"/>
    </row>
    <row r="634" spans="5:13">
      <c r="E634" s="12"/>
      <c r="H634" s="12"/>
      <c r="I634" s="12"/>
      <c r="J634" s="12"/>
      <c r="K634" s="12"/>
      <c r="L634" s="12"/>
      <c r="M634" s="61"/>
    </row>
    <row r="635" spans="5:13">
      <c r="E635" s="12"/>
      <c r="H635" s="12"/>
      <c r="I635" s="12"/>
      <c r="J635" s="12"/>
      <c r="K635" s="12"/>
      <c r="L635" s="12"/>
      <c r="M635" s="61"/>
    </row>
    <row r="636" spans="5:13">
      <c r="E636" s="12"/>
      <c r="H636" s="12"/>
      <c r="I636" s="12"/>
      <c r="J636" s="12"/>
      <c r="K636" s="12"/>
      <c r="L636" s="12"/>
      <c r="M636" s="61"/>
    </row>
    <row r="637" spans="5:13">
      <c r="E637" s="12"/>
      <c r="H637" s="12"/>
      <c r="I637" s="12"/>
      <c r="J637" s="12"/>
      <c r="K637" s="12"/>
      <c r="L637" s="12"/>
      <c r="M637" s="61"/>
    </row>
    <row r="638" spans="5:13">
      <c r="E638" s="12"/>
      <c r="H638" s="12"/>
      <c r="I638" s="12"/>
      <c r="J638" s="12"/>
      <c r="K638" s="12"/>
      <c r="L638" s="12"/>
      <c r="M638" s="61"/>
    </row>
    <row r="639" spans="5:13">
      <c r="E639" s="12"/>
      <c r="H639" s="12"/>
      <c r="I639" s="12"/>
      <c r="J639" s="12"/>
      <c r="K639" s="12"/>
      <c r="L639" s="12"/>
      <c r="M639" s="61"/>
    </row>
    <row r="640" spans="5:13">
      <c r="E640" s="12"/>
      <c r="H640" s="12"/>
      <c r="I640" s="12"/>
      <c r="J640" s="12"/>
      <c r="K640" s="12"/>
      <c r="L640" s="12"/>
      <c r="M640" s="61"/>
    </row>
    <row r="641" spans="5:13">
      <c r="E641" s="12"/>
      <c r="H641" s="12"/>
      <c r="I641" s="12"/>
      <c r="J641" s="12"/>
      <c r="K641" s="12"/>
      <c r="L641" s="12"/>
      <c r="M641" s="61"/>
    </row>
    <row r="642" spans="5:13">
      <c r="E642" s="12"/>
      <c r="H642" s="12"/>
      <c r="I642" s="12"/>
      <c r="J642" s="12"/>
      <c r="K642" s="12"/>
      <c r="L642" s="12"/>
      <c r="M642" s="61"/>
    </row>
    <row r="643" spans="5:13">
      <c r="E643" s="12"/>
      <c r="H643" s="12"/>
      <c r="I643" s="12"/>
      <c r="J643" s="12"/>
      <c r="K643" s="12"/>
      <c r="L643" s="12"/>
      <c r="M643" s="61"/>
    </row>
    <row r="644" spans="5:13">
      <c r="E644" s="12"/>
      <c r="H644" s="12"/>
      <c r="I644" s="12"/>
      <c r="J644" s="12"/>
      <c r="K644" s="12"/>
      <c r="L644" s="12"/>
      <c r="M644" s="61"/>
    </row>
    <row r="645" spans="5:13">
      <c r="E645" s="12"/>
      <c r="H645" s="12"/>
      <c r="I645" s="12"/>
      <c r="J645" s="12"/>
      <c r="K645" s="12"/>
      <c r="L645" s="12"/>
      <c r="M645" s="61"/>
    </row>
    <row r="646" spans="5:13">
      <c r="E646" s="12"/>
      <c r="H646" s="12"/>
      <c r="I646" s="12"/>
      <c r="J646" s="12"/>
      <c r="K646" s="12"/>
      <c r="L646" s="12"/>
      <c r="M646" s="61"/>
    </row>
    <row r="647" spans="5:13">
      <c r="E647" s="12"/>
      <c r="H647" s="12"/>
      <c r="I647" s="12"/>
      <c r="J647" s="12"/>
      <c r="K647" s="12"/>
      <c r="L647" s="12"/>
      <c r="M647" s="61"/>
    </row>
    <row r="648" spans="5:13">
      <c r="E648" s="12"/>
      <c r="H648" s="12"/>
      <c r="I648" s="12"/>
      <c r="J648" s="12"/>
      <c r="K648" s="12"/>
      <c r="L648" s="12"/>
      <c r="M648" s="61"/>
    </row>
    <row r="649" spans="5:13">
      <c r="E649" s="12"/>
      <c r="H649" s="12"/>
      <c r="I649" s="12"/>
      <c r="J649" s="12"/>
      <c r="K649" s="12"/>
      <c r="L649" s="12"/>
      <c r="M649" s="61"/>
    </row>
    <row r="650" spans="5:13">
      <c r="E650" s="12"/>
      <c r="H650" s="12"/>
      <c r="I650" s="12"/>
      <c r="J650" s="12"/>
      <c r="K650" s="12"/>
      <c r="L650" s="12"/>
      <c r="M650" s="61"/>
    </row>
    <row r="651" spans="5:13">
      <c r="E651" s="12"/>
      <c r="H651" s="12"/>
      <c r="I651" s="12"/>
      <c r="J651" s="12"/>
      <c r="K651" s="12"/>
      <c r="L651" s="12"/>
      <c r="M651" s="61"/>
    </row>
    <row r="652" spans="5:13">
      <c r="E652" s="12"/>
      <c r="H652" s="12"/>
      <c r="I652" s="12"/>
      <c r="J652" s="12"/>
      <c r="K652" s="12"/>
      <c r="L652" s="12"/>
      <c r="M652" s="61"/>
    </row>
    <row r="653" spans="5:13">
      <c r="E653" s="12"/>
      <c r="H653" s="12"/>
      <c r="I653" s="12"/>
      <c r="J653" s="12"/>
      <c r="K653" s="12"/>
      <c r="L653" s="12"/>
      <c r="M653" s="61"/>
    </row>
    <row r="654" spans="5:13">
      <c r="E654" s="12"/>
      <c r="H654" s="12"/>
      <c r="I654" s="12"/>
      <c r="J654" s="12"/>
      <c r="K654" s="12"/>
      <c r="L654" s="12"/>
      <c r="M654" s="61"/>
    </row>
    <row r="655" spans="5:13">
      <c r="E655" s="12"/>
      <c r="H655" s="12"/>
      <c r="I655" s="12"/>
      <c r="J655" s="12"/>
      <c r="K655" s="12"/>
      <c r="L655" s="12"/>
      <c r="M655" s="61"/>
    </row>
    <row r="656" spans="5:13">
      <c r="E656" s="12"/>
      <c r="H656" s="12"/>
      <c r="I656" s="12"/>
      <c r="J656" s="12"/>
      <c r="K656" s="12"/>
      <c r="L656" s="12"/>
      <c r="M656" s="61"/>
    </row>
    <row r="657" spans="5:13">
      <c r="E657" s="12"/>
      <c r="H657" s="12"/>
      <c r="I657" s="12"/>
      <c r="J657" s="12"/>
      <c r="K657" s="12"/>
      <c r="L657" s="12"/>
      <c r="M657" s="61"/>
    </row>
    <row r="658" spans="5:13">
      <c r="E658" s="12"/>
      <c r="H658" s="12"/>
      <c r="I658" s="12"/>
      <c r="J658" s="12"/>
      <c r="K658" s="12"/>
      <c r="L658" s="12"/>
      <c r="M658" s="61"/>
    </row>
    <row r="659" spans="5:13">
      <c r="E659" s="12"/>
      <c r="H659" s="12"/>
      <c r="I659" s="12"/>
      <c r="J659" s="12"/>
      <c r="K659" s="12"/>
      <c r="L659" s="12"/>
      <c r="M659" s="61"/>
    </row>
    <row r="660" spans="5:13">
      <c r="E660" s="12"/>
      <c r="H660" s="12"/>
      <c r="I660" s="12"/>
      <c r="J660" s="12"/>
      <c r="K660" s="12"/>
      <c r="L660" s="12"/>
      <c r="M660" s="61"/>
    </row>
    <row r="661" spans="5:13">
      <c r="E661" s="12"/>
      <c r="H661" s="12"/>
      <c r="I661" s="12"/>
      <c r="J661" s="12"/>
      <c r="K661" s="12"/>
      <c r="L661" s="12"/>
      <c r="M661" s="61"/>
    </row>
    <row r="662" spans="5:13">
      <c r="E662" s="12"/>
      <c r="H662" s="12"/>
      <c r="I662" s="12"/>
      <c r="J662" s="12"/>
      <c r="K662" s="12"/>
      <c r="L662" s="12"/>
      <c r="M662" s="61"/>
    </row>
    <row r="663" spans="5:13">
      <c r="E663" s="12"/>
      <c r="H663" s="12"/>
      <c r="I663" s="12"/>
      <c r="J663" s="12"/>
      <c r="K663" s="12"/>
      <c r="L663" s="12"/>
      <c r="M663" s="61"/>
    </row>
    <row r="664" spans="5:13">
      <c r="E664" s="12"/>
      <c r="H664" s="12"/>
      <c r="I664" s="12"/>
      <c r="J664" s="12"/>
      <c r="K664" s="12"/>
      <c r="L664" s="12"/>
      <c r="M664" s="61"/>
    </row>
    <row r="665" spans="5:13">
      <c r="E665" s="12"/>
      <c r="H665" s="12"/>
      <c r="I665" s="12"/>
      <c r="J665" s="12"/>
      <c r="K665" s="12"/>
      <c r="L665" s="12"/>
      <c r="M665" s="61"/>
    </row>
    <row r="666" spans="5:13">
      <c r="E666" s="12"/>
      <c r="H666" s="12"/>
      <c r="I666" s="12"/>
      <c r="J666" s="12"/>
      <c r="K666" s="12"/>
      <c r="L666" s="12"/>
      <c r="M666" s="61"/>
    </row>
    <row r="667" spans="5:13">
      <c r="E667" s="12"/>
      <c r="H667" s="12"/>
      <c r="I667" s="12"/>
      <c r="J667" s="12"/>
      <c r="K667" s="12"/>
      <c r="L667" s="12"/>
      <c r="M667" s="61"/>
    </row>
    <row r="668" spans="5:13">
      <c r="E668" s="12"/>
      <c r="H668" s="12"/>
      <c r="I668" s="12"/>
      <c r="J668" s="12"/>
      <c r="K668" s="12"/>
      <c r="L668" s="12"/>
      <c r="M668" s="61"/>
    </row>
    <row r="669" spans="5:13">
      <c r="E669" s="12"/>
      <c r="H669" s="12"/>
      <c r="I669" s="12"/>
      <c r="J669" s="12"/>
      <c r="K669" s="12"/>
      <c r="L669" s="12"/>
      <c r="M669" s="61"/>
    </row>
    <row r="670" spans="5:13">
      <c r="E670" s="12"/>
      <c r="H670" s="12"/>
      <c r="I670" s="12"/>
      <c r="J670" s="12"/>
      <c r="K670" s="12"/>
      <c r="L670" s="12"/>
      <c r="M670" s="61"/>
    </row>
    <row r="671" spans="5:13">
      <c r="E671" s="12"/>
      <c r="H671" s="12"/>
      <c r="I671" s="72"/>
      <c r="K671" s="12"/>
    </row>
    <row r="672" spans="5:13">
      <c r="E672" s="12"/>
      <c r="H672" s="12"/>
      <c r="I672" s="72"/>
      <c r="K672" s="12"/>
    </row>
    <row r="673" spans="5:11">
      <c r="E673" s="12"/>
      <c r="H673" s="12"/>
      <c r="I673" s="72"/>
      <c r="K673" s="12"/>
    </row>
    <row r="674" spans="5:11">
      <c r="E674" s="12"/>
      <c r="H674" s="12"/>
      <c r="I674" s="72"/>
      <c r="K674" s="12"/>
    </row>
    <row r="675" spans="5:11">
      <c r="E675" s="12"/>
      <c r="H675" s="12"/>
      <c r="I675" s="72"/>
      <c r="K675" s="12"/>
    </row>
    <row r="676" spans="5:11">
      <c r="E676" s="12"/>
      <c r="H676" s="12"/>
      <c r="I676" s="72"/>
      <c r="K676" s="12"/>
    </row>
    <row r="677" spans="5:11">
      <c r="E677" s="12"/>
      <c r="H677" s="12"/>
      <c r="I677" s="72"/>
      <c r="K677" s="12"/>
    </row>
    <row r="678" spans="5:11">
      <c r="E678" s="12"/>
      <c r="H678" s="12"/>
      <c r="I678" s="72"/>
      <c r="K678" s="12"/>
    </row>
    <row r="679" spans="5:11">
      <c r="E679" s="12"/>
      <c r="H679" s="12"/>
      <c r="I679" s="72"/>
      <c r="K679" s="12"/>
    </row>
    <row r="680" spans="5:11">
      <c r="E680" s="12"/>
      <c r="H680" s="12"/>
      <c r="I680" s="72"/>
      <c r="K680" s="12"/>
    </row>
    <row r="681" spans="5:11">
      <c r="E681" s="12"/>
      <c r="H681" s="12"/>
      <c r="I681" s="72"/>
      <c r="K681" s="12"/>
    </row>
    <row r="682" spans="5:11">
      <c r="E682" s="12"/>
      <c r="H682" s="12"/>
      <c r="I682" s="72"/>
      <c r="K682" s="12"/>
    </row>
    <row r="683" spans="5:11">
      <c r="E683" s="12"/>
      <c r="H683" s="12"/>
      <c r="I683" s="72"/>
      <c r="K683" s="12"/>
    </row>
    <row r="684" spans="5:11">
      <c r="E684" s="12"/>
      <c r="H684" s="12"/>
      <c r="I684" s="72"/>
      <c r="K684" s="12"/>
    </row>
    <row r="685" spans="5:11">
      <c r="E685" s="12"/>
      <c r="H685" s="12"/>
      <c r="I685" s="72"/>
      <c r="K685" s="12"/>
    </row>
    <row r="686" spans="5:11">
      <c r="E686" s="12"/>
      <c r="H686" s="12"/>
      <c r="I686" s="72"/>
      <c r="K686" s="12"/>
    </row>
    <row r="687" spans="5:11">
      <c r="E687" s="12"/>
      <c r="H687" s="12"/>
      <c r="I687" s="72"/>
      <c r="K687" s="12"/>
    </row>
    <row r="688" spans="5:11">
      <c r="E688" s="12"/>
      <c r="H688" s="12"/>
      <c r="I688" s="72"/>
      <c r="K688" s="12"/>
    </row>
    <row r="689" spans="5:13">
      <c r="E689" s="12"/>
      <c r="H689" s="12"/>
      <c r="I689" s="72"/>
      <c r="K689" s="12"/>
    </row>
    <row r="690" spans="5:13">
      <c r="E690" s="12"/>
      <c r="H690" s="12"/>
      <c r="I690" s="72"/>
      <c r="K690" s="12"/>
    </row>
    <row r="691" spans="5:13">
      <c r="E691" s="12"/>
      <c r="H691" s="12"/>
      <c r="I691" s="72"/>
      <c r="K691" s="12"/>
    </row>
    <row r="692" spans="5:13">
      <c r="E692" s="12"/>
      <c r="H692" s="12"/>
      <c r="I692" s="72"/>
      <c r="K692" s="12"/>
    </row>
    <row r="693" spans="5:13">
      <c r="E693" s="12"/>
      <c r="H693" s="12"/>
      <c r="I693" s="72"/>
      <c r="K693" s="12"/>
    </row>
    <row r="694" spans="5:13">
      <c r="E694" s="12"/>
      <c r="H694" s="12"/>
      <c r="I694" s="72"/>
      <c r="K694" s="12"/>
    </row>
    <row r="695" spans="5:13">
      <c r="E695" s="12"/>
      <c r="H695" s="12"/>
      <c r="I695" s="72"/>
      <c r="K695" s="12"/>
    </row>
    <row r="696" spans="5:13">
      <c r="E696" s="12"/>
      <c r="H696" s="12"/>
      <c r="I696" s="72"/>
      <c r="K696" s="12"/>
    </row>
    <row r="697" spans="5:13">
      <c r="E697" s="12"/>
      <c r="H697" s="12"/>
      <c r="I697" s="72"/>
      <c r="K697" s="12"/>
    </row>
    <row r="698" spans="5:13">
      <c r="E698" s="12"/>
      <c r="H698" s="12"/>
      <c r="I698" s="72"/>
      <c r="K698" s="12"/>
    </row>
    <row r="699" spans="5:13">
      <c r="E699" s="12"/>
      <c r="H699" s="12"/>
      <c r="I699" s="72"/>
      <c r="K699" s="12"/>
    </row>
    <row r="700" spans="5:13">
      <c r="E700" s="12"/>
      <c r="H700" s="12"/>
      <c r="I700" s="72"/>
      <c r="K700" s="12"/>
    </row>
    <row r="701" spans="5:13">
      <c r="E701" s="12"/>
      <c r="H701" s="12"/>
      <c r="I701" s="72"/>
      <c r="K701" s="12"/>
    </row>
    <row r="702" spans="5:13">
      <c r="E702" s="12"/>
      <c r="H702" s="12"/>
      <c r="I702" s="72"/>
      <c r="K702" s="12"/>
      <c r="M702" s="61"/>
    </row>
    <row r="703" spans="5:13">
      <c r="E703" s="12"/>
      <c r="H703" s="12"/>
      <c r="I703" s="72"/>
      <c r="K703" s="12"/>
      <c r="M703" s="61"/>
    </row>
    <row r="704" spans="5:13">
      <c r="E704" s="12"/>
      <c r="H704" s="12"/>
      <c r="I704" s="72"/>
      <c r="K704" s="12"/>
      <c r="M704" s="61"/>
    </row>
    <row r="705" spans="5:13">
      <c r="E705" s="12"/>
      <c r="H705" s="12"/>
      <c r="I705" s="72"/>
      <c r="K705" s="12"/>
      <c r="M705" s="61"/>
    </row>
    <row r="706" spans="5:13">
      <c r="E706" s="12"/>
      <c r="H706" s="12"/>
      <c r="I706" s="72"/>
      <c r="K706" s="12"/>
      <c r="M706" s="61"/>
    </row>
    <row r="707" spans="5:13">
      <c r="E707" s="12"/>
      <c r="H707" s="12"/>
      <c r="I707" s="72"/>
      <c r="K707" s="12"/>
      <c r="M707" s="61"/>
    </row>
    <row r="708" spans="5:13">
      <c r="E708" s="12"/>
      <c r="H708" s="12"/>
      <c r="I708" s="72"/>
      <c r="K708" s="12"/>
      <c r="M708" s="61"/>
    </row>
    <row r="709" spans="5:13">
      <c r="E709" s="12"/>
      <c r="H709" s="12"/>
      <c r="I709" s="72"/>
      <c r="K709" s="12"/>
      <c r="M709" s="61"/>
    </row>
    <row r="710" spans="5:13">
      <c r="E710" s="12"/>
      <c r="H710" s="12"/>
      <c r="I710" s="72"/>
      <c r="K710" s="12"/>
      <c r="M710" s="61"/>
    </row>
    <row r="711" spans="5:13">
      <c r="E711" s="12"/>
      <c r="H711" s="12"/>
      <c r="I711" s="72"/>
      <c r="K711" s="12"/>
      <c r="M711" s="61"/>
    </row>
    <row r="712" spans="5:13">
      <c r="E712" s="12"/>
      <c r="H712" s="12"/>
      <c r="I712" s="72"/>
      <c r="K712" s="12"/>
      <c r="M712" s="61"/>
    </row>
    <row r="713" spans="5:13">
      <c r="E713" s="12"/>
      <c r="H713" s="12"/>
      <c r="I713" s="72"/>
      <c r="K713" s="12"/>
      <c r="M713" s="61"/>
    </row>
    <row r="714" spans="5:13">
      <c r="E714" s="12"/>
      <c r="H714" s="12"/>
      <c r="I714" s="72"/>
      <c r="K714" s="12"/>
      <c r="M714" s="61"/>
    </row>
    <row r="715" spans="5:13">
      <c r="E715" s="12"/>
      <c r="H715" s="12"/>
      <c r="I715" s="72"/>
      <c r="K715" s="12"/>
      <c r="M715" s="61"/>
    </row>
    <row r="716" spans="5:13">
      <c r="E716" s="12"/>
      <c r="H716" s="12"/>
      <c r="I716" s="72"/>
      <c r="K716" s="12"/>
      <c r="M716" s="61"/>
    </row>
    <row r="717" spans="5:13">
      <c r="E717" s="12"/>
      <c r="H717" s="12"/>
      <c r="I717" s="72"/>
      <c r="K717" s="12"/>
      <c r="M717" s="61"/>
    </row>
    <row r="718" spans="5:13">
      <c r="E718" s="12"/>
      <c r="H718" s="12"/>
      <c r="I718" s="72"/>
      <c r="K718" s="12"/>
      <c r="M718" s="61"/>
    </row>
    <row r="719" spans="5:13">
      <c r="E719" s="12"/>
      <c r="H719" s="12"/>
      <c r="I719" s="72"/>
      <c r="K719" s="12"/>
      <c r="M719" s="61"/>
    </row>
    <row r="720" spans="5:13">
      <c r="E720" s="12"/>
      <c r="H720" s="12"/>
      <c r="I720" s="72"/>
      <c r="K720" s="12"/>
      <c r="M720" s="61"/>
    </row>
    <row r="721" spans="5:13">
      <c r="E721" s="12"/>
      <c r="H721" s="12"/>
      <c r="I721" s="72"/>
      <c r="K721" s="12"/>
      <c r="M721" s="61"/>
    </row>
    <row r="722" spans="5:13">
      <c r="E722" s="12"/>
      <c r="H722" s="12"/>
      <c r="I722" s="72"/>
      <c r="K722" s="12"/>
      <c r="M722" s="61"/>
    </row>
    <row r="723" spans="5:13">
      <c r="E723" s="12"/>
      <c r="H723" s="12"/>
      <c r="I723" s="72"/>
      <c r="K723" s="12"/>
      <c r="M723" s="61"/>
    </row>
    <row r="724" spans="5:13">
      <c r="E724" s="12"/>
      <c r="H724" s="12"/>
      <c r="I724" s="72"/>
      <c r="K724" s="12"/>
      <c r="M724" s="61"/>
    </row>
    <row r="725" spans="5:13">
      <c r="E725" s="12"/>
      <c r="H725" s="12"/>
      <c r="I725" s="72"/>
      <c r="K725" s="12"/>
      <c r="M725" s="61"/>
    </row>
    <row r="726" spans="5:13">
      <c r="E726" s="12"/>
      <c r="H726" s="12"/>
      <c r="I726" s="72"/>
      <c r="K726" s="12"/>
      <c r="M726" s="61"/>
    </row>
    <row r="727" spans="5:13">
      <c r="E727" s="12"/>
      <c r="H727" s="12"/>
      <c r="I727" s="72"/>
      <c r="K727" s="12"/>
      <c r="M727" s="61"/>
    </row>
    <row r="728" spans="5:13">
      <c r="E728" s="12"/>
      <c r="H728" s="12"/>
      <c r="I728" s="72"/>
      <c r="K728" s="12"/>
      <c r="M728" s="61"/>
    </row>
    <row r="729" spans="5:13">
      <c r="E729" s="12"/>
      <c r="H729" s="12"/>
      <c r="I729" s="72"/>
      <c r="K729" s="12"/>
      <c r="M729" s="61"/>
    </row>
    <row r="730" spans="5:13">
      <c r="E730" s="12"/>
      <c r="H730" s="12"/>
      <c r="I730" s="72"/>
      <c r="K730" s="12"/>
      <c r="M730" s="61"/>
    </row>
    <row r="731" spans="5:13">
      <c r="E731" s="12"/>
      <c r="H731" s="12"/>
      <c r="I731" s="72"/>
      <c r="K731" s="12"/>
      <c r="M731" s="61"/>
    </row>
    <row r="732" spans="5:13">
      <c r="E732" s="12"/>
      <c r="H732" s="12"/>
      <c r="I732" s="72"/>
      <c r="K732" s="12"/>
      <c r="M732" s="61"/>
    </row>
    <row r="733" spans="5:13">
      <c r="E733" s="12"/>
      <c r="H733" s="12"/>
      <c r="I733" s="72"/>
      <c r="K733" s="12"/>
      <c r="M733" s="61"/>
    </row>
    <row r="734" spans="5:13">
      <c r="E734" s="12"/>
      <c r="H734" s="12"/>
      <c r="I734" s="72"/>
      <c r="K734" s="12"/>
      <c r="M734" s="61"/>
    </row>
    <row r="735" spans="5:13">
      <c r="E735" s="12"/>
      <c r="H735" s="12"/>
      <c r="I735" s="72"/>
      <c r="K735" s="12"/>
      <c r="M735" s="61"/>
    </row>
    <row r="736" spans="5:13">
      <c r="E736" s="12"/>
      <c r="H736" s="12"/>
      <c r="I736" s="72"/>
      <c r="K736" s="12"/>
      <c r="M736" s="61"/>
    </row>
    <row r="737" spans="5:13">
      <c r="E737" s="12"/>
      <c r="H737" s="12"/>
      <c r="I737" s="72"/>
      <c r="K737" s="12"/>
      <c r="M737" s="61"/>
    </row>
    <row r="738" spans="5:13">
      <c r="E738" s="12"/>
      <c r="H738" s="12"/>
      <c r="I738" s="72"/>
      <c r="K738" s="12"/>
      <c r="M738" s="61"/>
    </row>
    <row r="739" spans="5:13">
      <c r="E739" s="12"/>
      <c r="H739" s="12"/>
      <c r="I739" s="72"/>
      <c r="K739" s="12"/>
      <c r="M739" s="61"/>
    </row>
    <row r="740" spans="5:13">
      <c r="E740" s="12"/>
      <c r="H740" s="12"/>
      <c r="I740" s="72"/>
      <c r="K740" s="12"/>
      <c r="M740" s="61"/>
    </row>
    <row r="741" spans="5:13">
      <c r="E741" s="12"/>
      <c r="H741" s="12"/>
      <c r="I741" s="72"/>
      <c r="K741" s="12"/>
      <c r="M741" s="61"/>
    </row>
    <row r="742" spans="5:13">
      <c r="E742" s="12"/>
      <c r="H742" s="12"/>
      <c r="I742" s="72"/>
      <c r="K742" s="12"/>
      <c r="M742" s="61"/>
    </row>
    <row r="743" spans="5:13">
      <c r="E743" s="12"/>
      <c r="H743" s="12"/>
      <c r="I743" s="72"/>
      <c r="K743" s="12"/>
      <c r="M743" s="61"/>
    </row>
    <row r="744" spans="5:13">
      <c r="E744" s="12"/>
      <c r="H744" s="12"/>
      <c r="I744" s="72"/>
      <c r="K744" s="12"/>
      <c r="M744" s="61"/>
    </row>
    <row r="745" spans="5:13">
      <c r="E745" s="12"/>
      <c r="H745" s="12"/>
      <c r="I745" s="72"/>
      <c r="K745" s="12"/>
      <c r="M745" s="61"/>
    </row>
    <row r="746" spans="5:13">
      <c r="E746" s="12"/>
      <c r="H746" s="12"/>
      <c r="I746" s="72"/>
      <c r="K746" s="12"/>
      <c r="M746" s="61"/>
    </row>
    <row r="747" spans="5:13">
      <c r="E747" s="12"/>
      <c r="H747" s="12"/>
      <c r="I747" s="72"/>
      <c r="K747" s="12"/>
      <c r="M747" s="61"/>
    </row>
    <row r="748" spans="5:13">
      <c r="E748" s="12"/>
      <c r="H748" s="12"/>
      <c r="I748" s="72"/>
      <c r="K748" s="12"/>
      <c r="M748" s="61"/>
    </row>
    <row r="749" spans="5:13">
      <c r="E749" s="12"/>
      <c r="H749" s="12"/>
      <c r="I749" s="72"/>
      <c r="K749" s="12"/>
      <c r="M749" s="61"/>
    </row>
    <row r="750" spans="5:13">
      <c r="E750" s="12"/>
      <c r="H750" s="12"/>
      <c r="I750" s="72"/>
      <c r="K750" s="12"/>
      <c r="M750" s="61"/>
    </row>
    <row r="751" spans="5:13">
      <c r="E751" s="12"/>
      <c r="H751" s="12"/>
      <c r="I751" s="72"/>
      <c r="K751" s="12"/>
      <c r="M751" s="61"/>
    </row>
    <row r="752" spans="5:13">
      <c r="E752" s="12"/>
      <c r="H752" s="12"/>
      <c r="I752" s="72"/>
      <c r="K752" s="12"/>
      <c r="M752" s="61"/>
    </row>
    <row r="753" spans="5:13">
      <c r="E753" s="12"/>
      <c r="H753" s="12"/>
      <c r="I753" s="72"/>
      <c r="K753" s="12"/>
      <c r="M753" s="61"/>
    </row>
    <row r="754" spans="5:13">
      <c r="E754" s="12"/>
      <c r="H754" s="12"/>
      <c r="I754" s="72"/>
      <c r="K754" s="12"/>
      <c r="M754" s="61"/>
    </row>
    <row r="755" spans="5:13">
      <c r="E755" s="12"/>
      <c r="H755" s="12"/>
      <c r="I755" s="72"/>
      <c r="K755" s="12"/>
      <c r="M755" s="61"/>
    </row>
    <row r="756" spans="5:13">
      <c r="E756" s="12"/>
      <c r="H756" s="12"/>
      <c r="I756" s="72"/>
      <c r="K756" s="12"/>
      <c r="M756" s="61"/>
    </row>
    <row r="757" spans="5:13">
      <c r="E757" s="12"/>
      <c r="H757" s="12"/>
      <c r="I757" s="72"/>
      <c r="K757" s="12"/>
      <c r="M757" s="61"/>
    </row>
    <row r="758" spans="5:13">
      <c r="E758" s="12"/>
      <c r="H758" s="12"/>
      <c r="I758" s="72"/>
      <c r="K758" s="12"/>
      <c r="M758" s="61"/>
    </row>
    <row r="759" spans="5:13">
      <c r="E759" s="12"/>
      <c r="H759" s="12"/>
      <c r="I759" s="72"/>
      <c r="K759" s="12"/>
      <c r="M759" s="61"/>
    </row>
    <row r="760" spans="5:13">
      <c r="E760" s="12"/>
      <c r="H760" s="12"/>
      <c r="I760" s="72"/>
      <c r="K760" s="12"/>
      <c r="M760" s="61"/>
    </row>
    <row r="761" spans="5:13">
      <c r="E761" s="12"/>
      <c r="H761" s="12"/>
      <c r="I761" s="72"/>
      <c r="K761" s="12"/>
      <c r="M761" s="61"/>
    </row>
    <row r="762" spans="5:13">
      <c r="E762" s="12"/>
      <c r="H762" s="12"/>
      <c r="I762" s="72"/>
      <c r="K762" s="12"/>
      <c r="M762" s="61"/>
    </row>
    <row r="763" spans="5:13">
      <c r="E763" s="12"/>
      <c r="H763" s="12"/>
      <c r="I763" s="72"/>
      <c r="K763" s="12"/>
      <c r="M763" s="61"/>
    </row>
    <row r="764" spans="5:13">
      <c r="E764" s="12"/>
      <c r="H764" s="12"/>
      <c r="I764" s="72"/>
      <c r="K764" s="12"/>
      <c r="M764" s="61"/>
    </row>
    <row r="765" spans="5:13">
      <c r="E765" s="12"/>
      <c r="H765" s="12"/>
      <c r="I765" s="72"/>
      <c r="K765" s="12"/>
      <c r="M765" s="61"/>
    </row>
    <row r="766" spans="5:13">
      <c r="E766" s="12"/>
      <c r="H766" s="12"/>
      <c r="I766" s="72"/>
      <c r="K766" s="12"/>
      <c r="M766" s="61"/>
    </row>
    <row r="767" spans="5:13">
      <c r="E767" s="12"/>
      <c r="H767" s="12"/>
      <c r="I767" s="72"/>
      <c r="K767" s="12"/>
      <c r="M767" s="61"/>
    </row>
    <row r="768" spans="5:13">
      <c r="E768" s="12"/>
      <c r="H768" s="12"/>
      <c r="I768" s="72"/>
      <c r="K768" s="12"/>
      <c r="M768" s="61"/>
    </row>
    <row r="769" spans="5:13">
      <c r="E769" s="12"/>
      <c r="H769" s="12"/>
      <c r="I769" s="72"/>
      <c r="K769" s="12"/>
      <c r="M769" s="61"/>
    </row>
    <row r="770" spans="5:13">
      <c r="E770" s="12"/>
      <c r="H770" s="12"/>
      <c r="I770" s="72"/>
      <c r="K770" s="12"/>
      <c r="M770" s="61"/>
    </row>
    <row r="771" spans="5:13">
      <c r="E771" s="12"/>
      <c r="H771" s="12"/>
      <c r="I771" s="72"/>
      <c r="K771" s="12"/>
      <c r="M771" s="61"/>
    </row>
    <row r="772" spans="5:13">
      <c r="E772" s="12"/>
      <c r="H772" s="12"/>
      <c r="I772" s="72"/>
      <c r="K772" s="12"/>
      <c r="M772" s="61"/>
    </row>
    <row r="773" spans="5:13">
      <c r="E773" s="12"/>
      <c r="H773" s="12"/>
      <c r="I773" s="72"/>
      <c r="K773" s="12"/>
      <c r="M773" s="61"/>
    </row>
    <row r="774" spans="5:13">
      <c r="E774" s="12"/>
      <c r="H774" s="12"/>
      <c r="I774" s="72"/>
      <c r="K774" s="12"/>
      <c r="M774" s="61"/>
    </row>
    <row r="775" spans="5:13">
      <c r="E775" s="12"/>
      <c r="H775" s="12"/>
      <c r="I775" s="72"/>
      <c r="K775" s="12"/>
      <c r="M775" s="61"/>
    </row>
    <row r="776" spans="5:13">
      <c r="E776" s="12"/>
      <c r="H776" s="12"/>
      <c r="I776" s="72"/>
      <c r="K776" s="12"/>
      <c r="M776" s="61"/>
    </row>
    <row r="777" spans="5:13">
      <c r="E777" s="12"/>
      <c r="H777" s="12"/>
      <c r="I777" s="72"/>
      <c r="K777" s="12"/>
      <c r="M777" s="61"/>
    </row>
    <row r="778" spans="5:13">
      <c r="E778" s="12"/>
      <c r="H778" s="12"/>
      <c r="I778" s="72"/>
      <c r="K778" s="12"/>
      <c r="M778" s="61"/>
    </row>
    <row r="779" spans="5:13">
      <c r="E779" s="12"/>
      <c r="H779" s="12"/>
      <c r="I779" s="72"/>
      <c r="K779" s="12"/>
      <c r="M779" s="61"/>
    </row>
    <row r="780" spans="5:13">
      <c r="E780" s="12"/>
      <c r="H780" s="12"/>
      <c r="I780" s="72"/>
      <c r="K780" s="12"/>
      <c r="M780" s="61"/>
    </row>
    <row r="781" spans="5:13">
      <c r="E781" s="12"/>
      <c r="H781" s="12"/>
      <c r="I781" s="72"/>
      <c r="K781" s="12"/>
      <c r="M781" s="61"/>
    </row>
    <row r="782" spans="5:13">
      <c r="E782" s="12"/>
      <c r="H782" s="12"/>
      <c r="I782" s="72"/>
      <c r="K782" s="12"/>
      <c r="M782" s="61"/>
    </row>
    <row r="783" spans="5:13">
      <c r="E783" s="12"/>
      <c r="H783" s="12"/>
      <c r="I783" s="72"/>
      <c r="K783" s="12"/>
      <c r="M783" s="61"/>
    </row>
    <row r="784" spans="5:13">
      <c r="E784" s="12"/>
      <c r="H784" s="12"/>
      <c r="I784" s="72"/>
      <c r="K784" s="12"/>
      <c r="M784" s="61"/>
    </row>
    <row r="785" spans="5:13">
      <c r="E785" s="12"/>
      <c r="H785" s="12"/>
      <c r="I785" s="72"/>
      <c r="K785" s="12"/>
      <c r="M785" s="61"/>
    </row>
    <row r="786" spans="5:13">
      <c r="E786" s="12"/>
      <c r="H786" s="12"/>
      <c r="I786" s="72"/>
      <c r="K786" s="12"/>
      <c r="M786" s="61"/>
    </row>
    <row r="787" spans="5:13">
      <c r="E787" s="12"/>
      <c r="H787" s="12"/>
      <c r="I787" s="72"/>
      <c r="K787" s="12"/>
      <c r="M787" s="61"/>
    </row>
    <row r="788" spans="5:13">
      <c r="E788" s="12"/>
      <c r="H788" s="12"/>
      <c r="I788" s="72"/>
      <c r="K788" s="12"/>
      <c r="M788" s="61"/>
    </row>
    <row r="789" spans="5:13">
      <c r="E789" s="12"/>
      <c r="H789" s="12"/>
      <c r="I789" s="72"/>
      <c r="K789" s="12"/>
      <c r="M789" s="61"/>
    </row>
    <row r="790" spans="5:13">
      <c r="E790" s="12"/>
      <c r="H790" s="12"/>
      <c r="I790" s="72"/>
      <c r="K790" s="12"/>
      <c r="M790" s="61"/>
    </row>
    <row r="791" spans="5:13">
      <c r="E791" s="12"/>
      <c r="H791" s="12"/>
      <c r="I791" s="72"/>
      <c r="K791" s="12"/>
      <c r="M791" s="61"/>
    </row>
    <row r="792" spans="5:13">
      <c r="E792" s="12"/>
      <c r="H792" s="12"/>
      <c r="I792" s="72"/>
      <c r="K792" s="12"/>
      <c r="M792" s="61"/>
    </row>
    <row r="793" spans="5:13">
      <c r="E793" s="12"/>
      <c r="H793" s="12"/>
      <c r="I793" s="72"/>
      <c r="K793" s="12"/>
      <c r="M793" s="61"/>
    </row>
    <row r="794" spans="5:13">
      <c r="E794" s="12"/>
      <c r="H794" s="12"/>
      <c r="I794" s="72"/>
      <c r="K794" s="12"/>
      <c r="M794" s="61"/>
    </row>
    <row r="795" spans="5:13">
      <c r="E795" s="12"/>
      <c r="H795" s="12"/>
      <c r="I795" s="72"/>
      <c r="K795" s="12"/>
      <c r="M795" s="61"/>
    </row>
    <row r="796" spans="5:13">
      <c r="E796" s="12"/>
      <c r="H796" s="12"/>
      <c r="I796" s="72"/>
      <c r="K796" s="12"/>
      <c r="M796" s="61"/>
    </row>
    <row r="797" spans="5:13">
      <c r="E797" s="12"/>
      <c r="H797" s="12"/>
      <c r="I797" s="72"/>
      <c r="K797" s="12"/>
      <c r="M797" s="61"/>
    </row>
    <row r="798" spans="5:13">
      <c r="E798" s="12"/>
      <c r="H798" s="12"/>
      <c r="I798" s="72"/>
      <c r="K798" s="12"/>
      <c r="M798" s="61"/>
    </row>
    <row r="799" spans="5:13">
      <c r="E799" s="12"/>
      <c r="H799" s="12"/>
      <c r="I799" s="72"/>
      <c r="K799" s="12"/>
      <c r="M799" s="61"/>
    </row>
    <row r="800" spans="5:13">
      <c r="E800" s="12"/>
      <c r="H800" s="12"/>
      <c r="I800" s="72"/>
      <c r="K800" s="12"/>
      <c r="M800" s="61"/>
    </row>
    <row r="801" spans="5:13">
      <c r="E801" s="12"/>
      <c r="H801" s="12"/>
      <c r="I801" s="72"/>
      <c r="K801" s="12"/>
      <c r="M801" s="61"/>
    </row>
    <row r="802" spans="5:13">
      <c r="E802" s="12"/>
      <c r="H802" s="12"/>
      <c r="I802" s="72"/>
      <c r="K802" s="12"/>
      <c r="M802" s="61"/>
    </row>
    <row r="803" spans="5:13">
      <c r="E803" s="12"/>
      <c r="H803" s="12"/>
      <c r="I803" s="72"/>
      <c r="K803" s="12"/>
      <c r="M803" s="61"/>
    </row>
    <row r="804" spans="5:13">
      <c r="E804" s="12"/>
      <c r="H804" s="12"/>
      <c r="I804" s="72"/>
      <c r="K804" s="12"/>
      <c r="M804" s="61"/>
    </row>
    <row r="805" spans="5:13">
      <c r="E805" s="12"/>
      <c r="H805" s="12"/>
      <c r="I805" s="72"/>
      <c r="K805" s="12"/>
      <c r="M805" s="61"/>
    </row>
    <row r="806" spans="5:13">
      <c r="E806" s="12"/>
      <c r="H806" s="12"/>
      <c r="I806" s="72"/>
      <c r="K806" s="12"/>
      <c r="M806" s="61"/>
    </row>
    <row r="807" spans="5:13">
      <c r="E807" s="12"/>
      <c r="H807" s="12"/>
      <c r="I807" s="72"/>
      <c r="K807" s="12"/>
      <c r="M807" s="61"/>
    </row>
    <row r="808" spans="5:13">
      <c r="E808" s="12"/>
      <c r="H808" s="12"/>
      <c r="I808" s="72"/>
      <c r="K808" s="12"/>
      <c r="M808" s="61"/>
    </row>
    <row r="809" spans="5:13">
      <c r="E809" s="12"/>
      <c r="H809" s="12"/>
      <c r="I809" s="72"/>
      <c r="K809" s="12"/>
      <c r="M809" s="61"/>
    </row>
    <row r="810" spans="5:13">
      <c r="E810" s="12"/>
      <c r="H810" s="12"/>
      <c r="I810" s="72"/>
      <c r="K810" s="12"/>
      <c r="M810" s="61"/>
    </row>
    <row r="811" spans="5:13">
      <c r="E811" s="12"/>
      <c r="H811" s="12"/>
      <c r="I811" s="72"/>
      <c r="K811" s="12"/>
      <c r="M811" s="61"/>
    </row>
    <row r="812" spans="5:13">
      <c r="E812" s="12"/>
      <c r="H812" s="12"/>
      <c r="I812" s="72"/>
      <c r="K812" s="12"/>
      <c r="M812" s="61"/>
    </row>
    <row r="813" spans="5:13">
      <c r="E813" s="12"/>
      <c r="H813" s="12"/>
      <c r="I813" s="72"/>
      <c r="K813" s="12"/>
      <c r="M813" s="61"/>
    </row>
    <row r="814" spans="5:13">
      <c r="E814" s="12"/>
      <c r="H814" s="12"/>
      <c r="I814" s="72"/>
      <c r="K814" s="12"/>
      <c r="M814" s="61"/>
    </row>
    <row r="815" spans="5:13">
      <c r="E815" s="12"/>
      <c r="H815" s="12"/>
      <c r="I815" s="72"/>
      <c r="K815" s="12"/>
      <c r="M815" s="61"/>
    </row>
    <row r="816" spans="5:13">
      <c r="E816" s="12"/>
      <c r="H816" s="12"/>
      <c r="I816" s="72"/>
      <c r="K816" s="12"/>
      <c r="M816" s="61"/>
    </row>
    <row r="817" spans="5:13">
      <c r="E817" s="12"/>
      <c r="H817" s="12"/>
      <c r="I817" s="72"/>
      <c r="K817" s="12"/>
      <c r="M817" s="61"/>
    </row>
    <row r="818" spans="5:13">
      <c r="E818" s="12"/>
      <c r="H818" s="12"/>
      <c r="I818" s="72"/>
      <c r="K818" s="12"/>
      <c r="M818" s="61"/>
    </row>
    <row r="819" spans="5:13">
      <c r="E819" s="12"/>
      <c r="H819" s="12"/>
      <c r="I819" s="72"/>
      <c r="K819" s="12"/>
      <c r="M819" s="61"/>
    </row>
    <row r="820" spans="5:13">
      <c r="E820" s="12"/>
      <c r="H820" s="12"/>
      <c r="I820" s="72"/>
      <c r="K820" s="12"/>
      <c r="M820" s="61"/>
    </row>
    <row r="821" spans="5:13">
      <c r="E821" s="12"/>
      <c r="H821" s="12"/>
      <c r="I821" s="72"/>
      <c r="K821" s="12"/>
      <c r="M821" s="61"/>
    </row>
    <row r="822" spans="5:13">
      <c r="E822" s="12"/>
      <c r="H822" s="12"/>
      <c r="I822" s="72"/>
      <c r="K822" s="12"/>
      <c r="M822" s="61"/>
    </row>
    <row r="823" spans="5:13">
      <c r="E823" s="12"/>
      <c r="H823" s="12"/>
      <c r="I823" s="72"/>
      <c r="K823" s="12"/>
      <c r="M823" s="61"/>
    </row>
    <row r="824" spans="5:13">
      <c r="E824" s="12"/>
      <c r="H824" s="12"/>
      <c r="I824" s="72"/>
      <c r="K824" s="12"/>
      <c r="M824" s="61"/>
    </row>
    <row r="825" spans="5:13">
      <c r="E825" s="12"/>
      <c r="H825" s="12"/>
      <c r="I825" s="72"/>
      <c r="K825" s="12"/>
      <c r="M825" s="61"/>
    </row>
    <row r="826" spans="5:13">
      <c r="E826" s="12"/>
      <c r="H826" s="12"/>
      <c r="I826" s="72"/>
      <c r="K826" s="12"/>
      <c r="M826" s="61"/>
    </row>
    <row r="827" spans="5:13">
      <c r="E827" s="12"/>
      <c r="H827" s="12"/>
      <c r="I827" s="72"/>
      <c r="K827" s="12"/>
      <c r="M827" s="61"/>
    </row>
    <row r="828" spans="5:13">
      <c r="E828" s="12"/>
      <c r="H828" s="12"/>
      <c r="I828" s="72"/>
      <c r="K828" s="12"/>
      <c r="M828" s="61"/>
    </row>
    <row r="829" spans="5:13">
      <c r="E829" s="12"/>
      <c r="H829" s="12"/>
      <c r="I829" s="72"/>
      <c r="K829" s="12"/>
      <c r="M829" s="61"/>
    </row>
    <row r="830" spans="5:13">
      <c r="E830" s="12"/>
      <c r="H830" s="12"/>
      <c r="I830" s="72"/>
      <c r="K830" s="12"/>
      <c r="M830" s="61"/>
    </row>
    <row r="831" spans="5:13">
      <c r="E831" s="12"/>
      <c r="H831" s="12"/>
      <c r="I831" s="72"/>
      <c r="K831" s="12"/>
      <c r="M831" s="61"/>
    </row>
    <row r="832" spans="5:13">
      <c r="E832" s="12"/>
      <c r="H832" s="12"/>
      <c r="I832" s="72"/>
      <c r="K832" s="12"/>
      <c r="M832" s="61"/>
    </row>
    <row r="833" spans="5:13">
      <c r="E833" s="12"/>
      <c r="H833" s="12"/>
      <c r="I833" s="72"/>
      <c r="K833" s="12"/>
      <c r="M833" s="61"/>
    </row>
    <row r="834" spans="5:13">
      <c r="E834" s="12"/>
      <c r="H834" s="12"/>
      <c r="I834" s="72"/>
      <c r="K834" s="12"/>
      <c r="M834" s="61"/>
    </row>
    <row r="835" spans="5:13">
      <c r="E835" s="12"/>
      <c r="H835" s="12"/>
      <c r="I835" s="72"/>
      <c r="K835" s="12"/>
      <c r="M835" s="61"/>
    </row>
    <row r="836" spans="5:13">
      <c r="E836" s="12"/>
      <c r="H836" s="12"/>
      <c r="I836" s="72"/>
      <c r="K836" s="12"/>
      <c r="M836" s="61"/>
    </row>
    <row r="837" spans="5:13">
      <c r="E837" s="12"/>
      <c r="H837" s="12"/>
      <c r="I837" s="72"/>
      <c r="K837" s="12"/>
      <c r="M837" s="61"/>
    </row>
    <row r="838" spans="5:13">
      <c r="E838" s="12"/>
      <c r="H838" s="12"/>
      <c r="I838" s="72"/>
      <c r="K838" s="12"/>
      <c r="M838" s="61"/>
    </row>
    <row r="839" spans="5:13">
      <c r="E839" s="12"/>
      <c r="H839" s="12"/>
      <c r="I839" s="72"/>
      <c r="K839" s="12"/>
      <c r="M839" s="61"/>
    </row>
    <row r="840" spans="5:13">
      <c r="E840" s="12"/>
      <c r="H840" s="12"/>
      <c r="I840" s="72"/>
      <c r="K840" s="12"/>
      <c r="M840" s="61"/>
    </row>
    <row r="841" spans="5:13">
      <c r="E841" s="12"/>
      <c r="H841" s="12"/>
      <c r="I841" s="72"/>
      <c r="K841" s="12"/>
      <c r="M841" s="61"/>
    </row>
    <row r="842" spans="5:13">
      <c r="E842" s="12"/>
      <c r="H842" s="12"/>
      <c r="I842" s="72"/>
      <c r="K842" s="12"/>
      <c r="M842" s="61"/>
    </row>
    <row r="843" spans="5:13">
      <c r="E843" s="12"/>
      <c r="H843" s="12"/>
      <c r="I843" s="72"/>
      <c r="K843" s="12"/>
      <c r="M843" s="61"/>
    </row>
    <row r="844" spans="5:13">
      <c r="E844" s="12"/>
      <c r="H844" s="12"/>
      <c r="I844" s="72"/>
      <c r="K844" s="12"/>
      <c r="M844" s="61"/>
    </row>
    <row r="845" spans="5:13">
      <c r="E845" s="12"/>
      <c r="H845" s="12"/>
      <c r="I845" s="72"/>
      <c r="K845" s="12"/>
      <c r="M845" s="61"/>
    </row>
    <row r="846" spans="5:13">
      <c r="E846" s="12"/>
      <c r="H846" s="12"/>
      <c r="I846" s="72"/>
      <c r="K846" s="12"/>
      <c r="M846" s="61"/>
    </row>
    <row r="847" spans="5:13">
      <c r="E847" s="12"/>
      <c r="H847" s="12"/>
      <c r="I847" s="72"/>
      <c r="K847" s="12"/>
      <c r="M847" s="61"/>
    </row>
    <row r="848" spans="5:13">
      <c r="E848" s="12"/>
      <c r="H848" s="12"/>
      <c r="I848" s="72"/>
      <c r="K848" s="12"/>
      <c r="M848" s="61"/>
    </row>
    <row r="849" spans="5:13">
      <c r="E849" s="12"/>
      <c r="H849" s="12"/>
      <c r="I849" s="72"/>
      <c r="K849" s="12"/>
      <c r="M849" s="61"/>
    </row>
    <row r="850" spans="5:13">
      <c r="E850" s="12"/>
      <c r="H850" s="12"/>
      <c r="I850" s="72"/>
      <c r="K850" s="12"/>
      <c r="M850" s="61"/>
    </row>
    <row r="851" spans="5:13">
      <c r="E851" s="12"/>
      <c r="H851" s="12"/>
      <c r="I851" s="72"/>
      <c r="K851" s="12"/>
      <c r="M851" s="61"/>
    </row>
    <row r="852" spans="5:13">
      <c r="E852" s="12"/>
      <c r="H852" s="12"/>
      <c r="I852" s="72"/>
      <c r="K852" s="12"/>
      <c r="M852" s="61"/>
    </row>
    <row r="853" spans="5:13">
      <c r="E853" s="12"/>
      <c r="H853" s="12"/>
      <c r="I853" s="72"/>
      <c r="K853" s="12"/>
      <c r="M853" s="61"/>
    </row>
    <row r="854" spans="5:13">
      <c r="E854" s="12"/>
      <c r="H854" s="12"/>
      <c r="I854" s="72"/>
      <c r="K854" s="12"/>
      <c r="M854" s="61"/>
    </row>
    <row r="855" spans="5:13">
      <c r="E855" s="12"/>
      <c r="H855" s="12"/>
      <c r="I855" s="72"/>
      <c r="K855" s="12"/>
      <c r="M855" s="61"/>
    </row>
    <row r="856" spans="5:13">
      <c r="E856" s="12"/>
      <c r="H856" s="12"/>
      <c r="I856" s="72"/>
      <c r="K856" s="12"/>
      <c r="M856" s="61"/>
    </row>
    <row r="857" spans="5:13">
      <c r="E857" s="12"/>
      <c r="H857" s="12"/>
      <c r="I857" s="72"/>
      <c r="K857" s="12"/>
      <c r="M857" s="61"/>
    </row>
    <row r="858" spans="5:13">
      <c r="E858" s="12"/>
      <c r="H858" s="12"/>
      <c r="I858" s="72"/>
      <c r="K858" s="12"/>
      <c r="M858" s="61"/>
    </row>
    <row r="859" spans="5:13">
      <c r="E859" s="12"/>
      <c r="H859" s="12"/>
      <c r="I859" s="72"/>
      <c r="K859" s="12"/>
      <c r="M859" s="61"/>
    </row>
    <row r="860" spans="5:13">
      <c r="E860" s="12"/>
      <c r="H860" s="12"/>
      <c r="I860" s="72"/>
      <c r="K860" s="12"/>
      <c r="M860" s="61"/>
    </row>
    <row r="861" spans="5:13">
      <c r="E861" s="12"/>
      <c r="H861" s="12"/>
      <c r="I861" s="72"/>
      <c r="K861" s="12"/>
      <c r="M861" s="61"/>
    </row>
    <row r="862" spans="5:13">
      <c r="E862" s="12"/>
      <c r="H862" s="12"/>
      <c r="I862" s="72"/>
      <c r="K862" s="12"/>
      <c r="M862" s="61"/>
    </row>
    <row r="863" spans="5:13">
      <c r="E863" s="12"/>
      <c r="H863" s="12"/>
      <c r="I863" s="72"/>
      <c r="K863" s="12"/>
      <c r="M863" s="61"/>
    </row>
    <row r="864" spans="5:13">
      <c r="E864" s="12"/>
      <c r="H864" s="12"/>
      <c r="I864" s="72"/>
      <c r="K864" s="12"/>
      <c r="M864" s="61"/>
    </row>
    <row r="865" spans="5:13">
      <c r="E865" s="12"/>
      <c r="H865" s="12"/>
      <c r="I865" s="72"/>
      <c r="K865" s="12"/>
      <c r="M865" s="61"/>
    </row>
    <row r="866" spans="5:13">
      <c r="E866" s="12"/>
      <c r="H866" s="12"/>
      <c r="I866" s="72"/>
      <c r="K866" s="12"/>
      <c r="M866" s="61"/>
    </row>
    <row r="867" spans="5:13">
      <c r="E867" s="12"/>
      <c r="H867" s="12"/>
      <c r="I867" s="72"/>
      <c r="K867" s="12"/>
      <c r="M867" s="61"/>
    </row>
    <row r="868" spans="5:13">
      <c r="E868" s="12"/>
      <c r="H868" s="12"/>
      <c r="I868" s="72"/>
      <c r="K868" s="12"/>
      <c r="M868" s="61"/>
    </row>
    <row r="869" spans="5:13">
      <c r="E869" s="12"/>
      <c r="H869" s="12"/>
      <c r="I869" s="72"/>
      <c r="K869" s="12"/>
      <c r="M869" s="61"/>
    </row>
    <row r="870" spans="5:13">
      <c r="E870" s="12"/>
      <c r="H870" s="12"/>
      <c r="I870" s="72"/>
      <c r="K870" s="12"/>
      <c r="M870" s="61"/>
    </row>
    <row r="871" spans="5:13">
      <c r="E871" s="12"/>
      <c r="H871" s="12"/>
      <c r="I871" s="72"/>
      <c r="K871" s="12"/>
      <c r="M871" s="61"/>
    </row>
    <row r="872" spans="5:13">
      <c r="E872" s="12"/>
      <c r="H872" s="12"/>
      <c r="I872" s="72"/>
      <c r="K872" s="12"/>
      <c r="M872" s="61"/>
    </row>
    <row r="873" spans="5:13">
      <c r="E873" s="12"/>
      <c r="H873" s="12"/>
      <c r="I873" s="72"/>
      <c r="K873" s="12"/>
      <c r="M873" s="61"/>
    </row>
    <row r="874" spans="5:13">
      <c r="E874" s="12"/>
      <c r="H874" s="12"/>
      <c r="I874" s="72"/>
      <c r="K874" s="12"/>
      <c r="M874" s="61"/>
    </row>
    <row r="875" spans="5:13">
      <c r="E875" s="12"/>
      <c r="H875" s="12"/>
      <c r="I875" s="72"/>
      <c r="K875" s="12"/>
      <c r="M875" s="61"/>
    </row>
    <row r="876" spans="5:13">
      <c r="E876" s="12"/>
      <c r="H876" s="12"/>
      <c r="I876" s="72"/>
      <c r="K876" s="12"/>
      <c r="M876" s="61"/>
    </row>
    <row r="877" spans="5:13">
      <c r="E877" s="12"/>
      <c r="H877" s="12"/>
      <c r="I877" s="72"/>
      <c r="K877" s="12"/>
      <c r="M877" s="61"/>
    </row>
    <row r="878" spans="5:13">
      <c r="E878" s="12"/>
      <c r="H878" s="12"/>
      <c r="I878" s="72"/>
      <c r="K878" s="12"/>
      <c r="M878" s="61"/>
    </row>
    <row r="879" spans="5:13">
      <c r="E879" s="12"/>
      <c r="H879" s="12"/>
      <c r="I879" s="72"/>
      <c r="K879" s="12"/>
      <c r="M879" s="61"/>
    </row>
    <row r="880" spans="5:13">
      <c r="E880" s="12"/>
      <c r="H880" s="12"/>
      <c r="I880" s="72"/>
      <c r="K880" s="12"/>
      <c r="M880" s="61"/>
    </row>
    <row r="881" spans="5:13">
      <c r="E881" s="12"/>
      <c r="H881" s="12"/>
      <c r="I881" s="72"/>
      <c r="K881" s="12"/>
      <c r="M881" s="61"/>
    </row>
    <row r="882" spans="5:13">
      <c r="E882" s="12"/>
      <c r="H882" s="12"/>
      <c r="I882" s="72"/>
      <c r="K882" s="12"/>
      <c r="M882" s="61"/>
    </row>
    <row r="883" spans="5:13">
      <c r="E883" s="12"/>
      <c r="H883" s="12"/>
      <c r="I883" s="72"/>
      <c r="K883" s="12"/>
      <c r="M883" s="61"/>
    </row>
    <row r="884" spans="5:13">
      <c r="E884" s="12"/>
      <c r="H884" s="12"/>
      <c r="I884" s="72"/>
      <c r="K884" s="12"/>
      <c r="M884" s="61"/>
    </row>
    <row r="885" spans="5:13">
      <c r="E885" s="12"/>
      <c r="H885" s="12"/>
      <c r="I885" s="72"/>
      <c r="K885" s="12"/>
      <c r="M885" s="61"/>
    </row>
    <row r="886" spans="5:13">
      <c r="E886" s="12"/>
      <c r="H886" s="12"/>
      <c r="I886" s="72"/>
      <c r="K886" s="12"/>
      <c r="M886" s="61"/>
    </row>
    <row r="887" spans="5:13">
      <c r="E887" s="12"/>
      <c r="H887" s="12"/>
      <c r="I887" s="72"/>
      <c r="K887" s="12"/>
      <c r="M887" s="61"/>
    </row>
    <row r="888" spans="5:13">
      <c r="E888" s="12"/>
      <c r="H888" s="12"/>
      <c r="I888" s="72"/>
      <c r="K888" s="12"/>
      <c r="M888" s="61"/>
    </row>
    <row r="889" spans="5:13">
      <c r="E889" s="12"/>
      <c r="H889" s="12"/>
      <c r="I889" s="72"/>
      <c r="K889" s="12"/>
      <c r="M889" s="61"/>
    </row>
    <row r="890" spans="5:13">
      <c r="E890" s="12"/>
      <c r="H890" s="12"/>
      <c r="I890" s="72"/>
      <c r="K890" s="12"/>
      <c r="M890" s="61"/>
    </row>
    <row r="891" spans="5:13">
      <c r="E891" s="12"/>
      <c r="H891" s="12"/>
      <c r="I891" s="72"/>
      <c r="K891" s="12"/>
      <c r="M891" s="61"/>
    </row>
    <row r="892" spans="5:13">
      <c r="E892" s="12"/>
      <c r="H892" s="12"/>
      <c r="I892" s="72"/>
      <c r="K892" s="12"/>
      <c r="M892" s="61"/>
    </row>
    <row r="893" spans="5:13">
      <c r="E893" s="12"/>
      <c r="H893" s="12"/>
      <c r="I893" s="72"/>
      <c r="K893" s="12"/>
      <c r="M893" s="61"/>
    </row>
    <row r="894" spans="5:13">
      <c r="E894" s="12"/>
      <c r="H894" s="12"/>
      <c r="I894" s="72"/>
      <c r="K894" s="12"/>
      <c r="M894" s="61"/>
    </row>
    <row r="895" spans="5:13">
      <c r="E895" s="12"/>
      <c r="H895" s="12"/>
      <c r="I895" s="72"/>
      <c r="K895" s="12"/>
      <c r="M895" s="61"/>
    </row>
    <row r="896" spans="5:13">
      <c r="E896" s="12"/>
      <c r="H896" s="12"/>
      <c r="I896" s="72"/>
      <c r="K896" s="12"/>
      <c r="M896" s="61"/>
    </row>
    <row r="897" spans="5:13">
      <c r="E897" s="12"/>
      <c r="H897" s="12"/>
      <c r="I897" s="72"/>
      <c r="K897" s="12"/>
      <c r="M897" s="61"/>
    </row>
    <row r="898" spans="5:13">
      <c r="E898" s="12"/>
      <c r="H898" s="12"/>
      <c r="I898" s="72"/>
      <c r="K898" s="12"/>
      <c r="M898" s="61"/>
    </row>
    <row r="899" spans="5:13">
      <c r="E899" s="12"/>
      <c r="H899" s="12"/>
      <c r="I899" s="72"/>
      <c r="K899" s="12"/>
      <c r="M899" s="61"/>
    </row>
    <row r="900" spans="5:13">
      <c r="E900" s="12"/>
      <c r="H900" s="12"/>
      <c r="I900" s="72"/>
      <c r="K900" s="12"/>
      <c r="M900" s="61"/>
    </row>
    <row r="901" spans="5:13">
      <c r="E901" s="12"/>
      <c r="H901" s="12"/>
      <c r="I901" s="72"/>
      <c r="K901" s="12"/>
      <c r="M901" s="61"/>
    </row>
    <row r="902" spans="5:13">
      <c r="E902" s="12"/>
      <c r="H902" s="12"/>
      <c r="I902" s="72"/>
      <c r="K902" s="12"/>
      <c r="M902" s="61"/>
    </row>
    <row r="903" spans="5:13">
      <c r="E903" s="12"/>
      <c r="H903" s="12"/>
      <c r="I903" s="72"/>
      <c r="K903" s="12"/>
      <c r="M903" s="61"/>
    </row>
    <row r="904" spans="5:13">
      <c r="E904" s="12"/>
      <c r="H904" s="12"/>
      <c r="I904" s="72"/>
      <c r="K904" s="12"/>
      <c r="M904" s="61"/>
    </row>
    <row r="905" spans="5:13">
      <c r="E905" s="12"/>
      <c r="H905" s="12"/>
      <c r="I905" s="72"/>
      <c r="K905" s="12"/>
      <c r="M905" s="61"/>
    </row>
    <row r="906" spans="5:13">
      <c r="E906" s="12"/>
      <c r="H906" s="12"/>
      <c r="I906" s="72"/>
      <c r="K906" s="12"/>
      <c r="M906" s="61"/>
    </row>
    <row r="907" spans="5:13">
      <c r="E907" s="12"/>
      <c r="H907" s="12"/>
      <c r="I907" s="72"/>
      <c r="K907" s="12"/>
      <c r="M907" s="61"/>
    </row>
    <row r="908" spans="5:13">
      <c r="E908" s="12"/>
      <c r="H908" s="12"/>
      <c r="I908" s="72"/>
      <c r="K908" s="12"/>
      <c r="M908" s="61"/>
    </row>
    <row r="909" spans="5:13">
      <c r="E909" s="12"/>
      <c r="H909" s="12"/>
      <c r="I909" s="72"/>
      <c r="K909" s="12"/>
      <c r="M909" s="61"/>
    </row>
    <row r="910" spans="5:13">
      <c r="E910" s="12"/>
      <c r="H910" s="12"/>
      <c r="I910" s="72"/>
      <c r="K910" s="12"/>
      <c r="M910" s="61"/>
    </row>
    <row r="911" spans="5:13">
      <c r="E911" s="12"/>
      <c r="H911" s="12"/>
      <c r="I911" s="72"/>
      <c r="K911" s="12"/>
      <c r="M911" s="61"/>
    </row>
    <row r="912" spans="5:13">
      <c r="E912" s="12"/>
      <c r="H912" s="12"/>
      <c r="I912" s="72"/>
      <c r="K912" s="12"/>
      <c r="M912" s="61"/>
    </row>
    <row r="913" spans="5:13">
      <c r="E913" s="12"/>
      <c r="H913" s="12"/>
      <c r="I913" s="72"/>
      <c r="K913" s="12"/>
      <c r="M913" s="61"/>
    </row>
    <row r="914" spans="5:13">
      <c r="E914" s="12"/>
      <c r="H914" s="12"/>
      <c r="I914" s="72"/>
      <c r="K914" s="12"/>
      <c r="M914" s="61"/>
    </row>
    <row r="915" spans="5:13">
      <c r="E915" s="12"/>
      <c r="H915" s="12"/>
      <c r="I915" s="72"/>
      <c r="K915" s="12"/>
      <c r="M915" s="61"/>
    </row>
    <row r="916" spans="5:13">
      <c r="E916" s="12"/>
      <c r="H916" s="12"/>
      <c r="I916" s="72"/>
      <c r="K916" s="12"/>
      <c r="M916" s="61"/>
    </row>
    <row r="917" spans="5:13">
      <c r="E917" s="12"/>
      <c r="H917" s="12"/>
      <c r="I917" s="72"/>
      <c r="K917" s="12"/>
      <c r="M917" s="61"/>
    </row>
    <row r="918" spans="5:13">
      <c r="E918" s="12"/>
      <c r="H918" s="12"/>
      <c r="I918" s="72"/>
      <c r="K918" s="12"/>
      <c r="M918" s="61"/>
    </row>
    <row r="919" spans="5:13">
      <c r="E919" s="12"/>
      <c r="H919" s="12"/>
      <c r="I919" s="72"/>
      <c r="K919" s="12"/>
      <c r="M919" s="61"/>
    </row>
    <row r="920" spans="5:13">
      <c r="E920" s="12"/>
      <c r="H920" s="12"/>
      <c r="I920" s="72"/>
      <c r="K920" s="12"/>
      <c r="M920" s="61"/>
    </row>
    <row r="921" spans="5:13">
      <c r="E921" s="12"/>
      <c r="H921" s="12"/>
      <c r="I921" s="72"/>
      <c r="K921" s="12"/>
      <c r="M921" s="61"/>
    </row>
    <row r="922" spans="5:13">
      <c r="E922" s="12"/>
      <c r="H922" s="12"/>
      <c r="I922" s="72"/>
      <c r="K922" s="12"/>
      <c r="M922" s="61"/>
    </row>
    <row r="923" spans="5:13">
      <c r="E923" s="12"/>
      <c r="H923" s="12"/>
      <c r="I923" s="72"/>
      <c r="K923" s="12"/>
      <c r="M923" s="61"/>
    </row>
    <row r="924" spans="5:13">
      <c r="E924" s="12"/>
      <c r="H924" s="12"/>
      <c r="I924" s="72"/>
      <c r="K924" s="12"/>
      <c r="M924" s="61"/>
    </row>
    <row r="925" spans="5:13">
      <c r="E925" s="12"/>
      <c r="H925" s="12"/>
      <c r="I925" s="72"/>
      <c r="K925" s="12"/>
      <c r="M925" s="61"/>
    </row>
    <row r="926" spans="5:13">
      <c r="E926" s="12"/>
      <c r="H926" s="12"/>
      <c r="I926" s="72"/>
      <c r="K926" s="12"/>
      <c r="M926" s="61"/>
    </row>
    <row r="927" spans="5:13">
      <c r="E927" s="12"/>
      <c r="H927" s="12"/>
      <c r="I927" s="72"/>
      <c r="K927" s="12"/>
      <c r="M927" s="61"/>
    </row>
    <row r="928" spans="5:13">
      <c r="E928" s="12"/>
      <c r="H928" s="12"/>
      <c r="I928" s="72"/>
      <c r="K928" s="12"/>
      <c r="M928" s="61"/>
    </row>
    <row r="929" spans="5:13">
      <c r="E929" s="12"/>
      <c r="H929" s="12"/>
      <c r="I929" s="72"/>
      <c r="K929" s="12"/>
      <c r="M929" s="61"/>
    </row>
    <row r="930" spans="5:13">
      <c r="E930" s="12"/>
      <c r="H930" s="12"/>
      <c r="I930" s="72"/>
      <c r="K930" s="12"/>
      <c r="M930" s="61"/>
    </row>
    <row r="931" spans="5:13">
      <c r="E931" s="12"/>
      <c r="H931" s="12"/>
      <c r="I931" s="72"/>
      <c r="K931" s="12"/>
      <c r="M931" s="61"/>
    </row>
    <row r="932" spans="5:13">
      <c r="E932" s="12"/>
      <c r="H932" s="12"/>
      <c r="I932" s="72"/>
      <c r="K932" s="12"/>
      <c r="M932" s="61"/>
    </row>
    <row r="933" spans="5:13">
      <c r="E933" s="12"/>
      <c r="H933" s="12"/>
      <c r="I933" s="72"/>
      <c r="K933" s="12"/>
      <c r="M933" s="61"/>
    </row>
    <row r="934" spans="5:13">
      <c r="E934" s="12"/>
      <c r="H934" s="12"/>
      <c r="I934" s="72"/>
      <c r="K934" s="12"/>
      <c r="M934" s="61"/>
    </row>
    <row r="935" spans="5:13">
      <c r="E935" s="12"/>
      <c r="H935" s="12"/>
      <c r="I935" s="72"/>
      <c r="K935" s="12"/>
      <c r="M935" s="61"/>
    </row>
    <row r="936" spans="5:13">
      <c r="E936" s="12"/>
      <c r="H936" s="12"/>
      <c r="I936" s="72"/>
      <c r="K936" s="12"/>
      <c r="M936" s="61"/>
    </row>
    <row r="937" spans="5:13">
      <c r="E937" s="12"/>
      <c r="H937" s="12"/>
      <c r="I937" s="72"/>
      <c r="K937" s="12"/>
      <c r="M937" s="61"/>
    </row>
    <row r="938" spans="5:13">
      <c r="E938" s="12"/>
      <c r="H938" s="12"/>
      <c r="I938" s="72"/>
      <c r="K938" s="12"/>
      <c r="M938" s="61"/>
    </row>
    <row r="939" spans="5:13">
      <c r="E939" s="12"/>
      <c r="H939" s="12"/>
      <c r="I939" s="72"/>
      <c r="K939" s="12"/>
      <c r="M939" s="61"/>
    </row>
    <row r="940" spans="5:13">
      <c r="E940" s="12"/>
      <c r="H940" s="12"/>
      <c r="I940" s="72"/>
      <c r="K940" s="12"/>
      <c r="M940" s="61"/>
    </row>
    <row r="941" spans="5:13">
      <c r="E941" s="12"/>
      <c r="H941" s="12"/>
      <c r="I941" s="72"/>
      <c r="K941" s="12"/>
      <c r="M941" s="61"/>
    </row>
    <row r="942" spans="5:13">
      <c r="E942" s="12"/>
      <c r="H942" s="12"/>
      <c r="I942" s="72"/>
      <c r="K942" s="12"/>
      <c r="M942" s="61"/>
    </row>
    <row r="943" spans="5:13">
      <c r="E943" s="12"/>
      <c r="H943" s="12"/>
      <c r="I943" s="72"/>
      <c r="K943" s="12"/>
      <c r="M943" s="61"/>
    </row>
    <row r="944" spans="5:13">
      <c r="E944" s="12"/>
      <c r="H944" s="12"/>
      <c r="I944" s="72"/>
      <c r="K944" s="12"/>
      <c r="M944" s="61"/>
    </row>
    <row r="945" spans="5:13">
      <c r="E945" s="12"/>
      <c r="H945" s="12"/>
      <c r="I945" s="72"/>
      <c r="K945" s="12"/>
      <c r="M945" s="61"/>
    </row>
    <row r="946" spans="5:13">
      <c r="E946" s="12"/>
      <c r="H946" s="12"/>
      <c r="I946" s="72"/>
      <c r="K946" s="12"/>
      <c r="M946" s="61"/>
    </row>
    <row r="947" spans="5:13">
      <c r="E947" s="12"/>
      <c r="H947" s="12"/>
      <c r="I947" s="72"/>
      <c r="K947" s="12"/>
      <c r="M947" s="61"/>
    </row>
    <row r="948" spans="5:13">
      <c r="E948" s="12"/>
      <c r="H948" s="12"/>
      <c r="I948" s="72"/>
      <c r="K948" s="12"/>
      <c r="M948" s="61"/>
    </row>
    <row r="949" spans="5:13">
      <c r="E949" s="12"/>
      <c r="H949" s="12"/>
      <c r="I949" s="72"/>
      <c r="K949" s="12"/>
      <c r="M949" s="61"/>
    </row>
    <row r="950" spans="5:13">
      <c r="E950" s="12"/>
      <c r="H950" s="12"/>
      <c r="I950" s="72"/>
      <c r="K950" s="12"/>
      <c r="M950" s="61"/>
    </row>
    <row r="951" spans="5:13">
      <c r="E951" s="12"/>
      <c r="H951" s="12"/>
      <c r="I951" s="72"/>
      <c r="K951" s="12"/>
      <c r="M951" s="61"/>
    </row>
    <row r="952" spans="5:13">
      <c r="E952" s="12"/>
      <c r="H952" s="12"/>
      <c r="I952" s="72"/>
      <c r="K952" s="12"/>
      <c r="M952" s="61"/>
    </row>
    <row r="953" spans="5:13">
      <c r="E953" s="12"/>
      <c r="H953" s="12"/>
      <c r="I953" s="72"/>
      <c r="K953" s="12"/>
      <c r="M953" s="61"/>
    </row>
    <row r="954" spans="5:13">
      <c r="E954" s="12"/>
      <c r="H954" s="12"/>
      <c r="I954" s="72"/>
      <c r="K954" s="12"/>
      <c r="M954" s="61"/>
    </row>
    <row r="955" spans="5:13">
      <c r="E955" s="12"/>
      <c r="H955" s="12"/>
      <c r="I955" s="72"/>
      <c r="K955" s="12"/>
      <c r="M955" s="61"/>
    </row>
    <row r="956" spans="5:13">
      <c r="E956" s="12"/>
      <c r="H956" s="12"/>
      <c r="I956" s="72"/>
      <c r="K956" s="12"/>
      <c r="M956" s="61"/>
    </row>
    <row r="957" spans="5:13">
      <c r="E957" s="12"/>
      <c r="H957" s="12"/>
      <c r="I957" s="72"/>
      <c r="K957" s="12"/>
      <c r="M957" s="61"/>
    </row>
    <row r="958" spans="5:13">
      <c r="E958" s="12"/>
      <c r="H958" s="12"/>
      <c r="I958" s="72"/>
      <c r="K958" s="12"/>
      <c r="M958" s="61"/>
    </row>
    <row r="959" spans="5:13">
      <c r="E959" s="12"/>
      <c r="H959" s="12"/>
      <c r="I959" s="72"/>
      <c r="K959" s="12"/>
      <c r="M959" s="61"/>
    </row>
    <row r="960" spans="5:13">
      <c r="E960" s="12"/>
      <c r="H960" s="12"/>
      <c r="I960" s="72"/>
      <c r="K960" s="12"/>
      <c r="M960" s="61"/>
    </row>
    <row r="961" spans="5:13">
      <c r="E961" s="12"/>
      <c r="H961" s="12"/>
      <c r="I961" s="72"/>
      <c r="K961" s="12"/>
      <c r="M961" s="61"/>
    </row>
    <row r="962" spans="5:13">
      <c r="E962" s="12"/>
      <c r="H962" s="12"/>
      <c r="I962" s="72"/>
      <c r="K962" s="12"/>
      <c r="M962" s="61"/>
    </row>
    <row r="963" spans="5:13">
      <c r="E963" s="12"/>
      <c r="H963" s="12"/>
      <c r="I963" s="72"/>
      <c r="K963" s="12"/>
      <c r="M963" s="61"/>
    </row>
    <row r="964" spans="5:13">
      <c r="E964" s="12"/>
      <c r="H964" s="12"/>
      <c r="I964" s="72"/>
      <c r="K964" s="12"/>
      <c r="M964" s="61"/>
    </row>
    <row r="965" spans="5:13">
      <c r="E965" s="12"/>
      <c r="H965" s="12"/>
      <c r="I965" s="72"/>
      <c r="K965" s="12"/>
      <c r="M965" s="61"/>
    </row>
    <row r="966" spans="5:13">
      <c r="E966" s="12"/>
      <c r="H966" s="12"/>
      <c r="I966" s="72"/>
      <c r="K966" s="12"/>
      <c r="M966" s="61"/>
    </row>
    <row r="967" spans="5:13">
      <c r="E967" s="12"/>
      <c r="H967" s="12"/>
      <c r="I967" s="72"/>
      <c r="K967" s="12"/>
      <c r="M967" s="61"/>
    </row>
    <row r="968" spans="5:13">
      <c r="E968" s="12"/>
      <c r="H968" s="12"/>
      <c r="I968" s="72"/>
      <c r="K968" s="12"/>
      <c r="M968" s="61"/>
    </row>
    <row r="969" spans="5:13">
      <c r="E969" s="12"/>
      <c r="H969" s="12"/>
      <c r="I969" s="72"/>
      <c r="K969" s="12"/>
      <c r="M969" s="61"/>
    </row>
    <row r="970" spans="5:13">
      <c r="E970" s="12"/>
      <c r="H970" s="12"/>
      <c r="I970" s="72"/>
      <c r="K970" s="12"/>
      <c r="M970" s="61"/>
    </row>
    <row r="971" spans="5:13">
      <c r="E971" s="12"/>
      <c r="H971" s="12"/>
      <c r="I971" s="72"/>
      <c r="K971" s="12"/>
      <c r="M971" s="61"/>
    </row>
    <row r="972" spans="5:13">
      <c r="E972" s="12"/>
      <c r="H972" s="12"/>
      <c r="I972" s="72"/>
      <c r="K972" s="12"/>
      <c r="M972" s="61"/>
    </row>
    <row r="973" spans="5:13">
      <c r="E973" s="12"/>
      <c r="H973" s="12"/>
      <c r="I973" s="72"/>
      <c r="K973" s="12"/>
      <c r="M973" s="61"/>
    </row>
    <row r="974" spans="5:13">
      <c r="E974" s="12"/>
      <c r="H974" s="12"/>
      <c r="I974" s="72"/>
      <c r="K974" s="12"/>
      <c r="M974" s="61"/>
    </row>
    <row r="975" spans="5:13">
      <c r="E975" s="12"/>
      <c r="H975" s="12"/>
      <c r="I975" s="72"/>
      <c r="K975" s="12"/>
      <c r="M975" s="61"/>
    </row>
    <row r="976" spans="5:13">
      <c r="E976" s="12"/>
      <c r="H976" s="12"/>
      <c r="I976" s="72"/>
      <c r="K976" s="12"/>
      <c r="M976" s="61"/>
    </row>
    <row r="977" spans="5:13">
      <c r="E977" s="12"/>
      <c r="H977" s="12"/>
      <c r="I977" s="72"/>
      <c r="K977" s="12"/>
      <c r="M977" s="61"/>
    </row>
    <row r="978" spans="5:13">
      <c r="E978" s="12"/>
      <c r="H978" s="12"/>
      <c r="I978" s="72"/>
      <c r="K978" s="12"/>
      <c r="M978" s="61"/>
    </row>
    <row r="979" spans="5:13">
      <c r="E979" s="12"/>
      <c r="H979" s="12"/>
      <c r="I979" s="72"/>
      <c r="K979" s="12"/>
      <c r="M979" s="61"/>
    </row>
    <row r="980" spans="5:13">
      <c r="E980" s="12"/>
      <c r="H980" s="12"/>
      <c r="I980" s="72"/>
      <c r="K980" s="12"/>
      <c r="M980" s="61"/>
    </row>
    <row r="981" spans="5:13">
      <c r="E981" s="12"/>
      <c r="H981" s="12"/>
      <c r="I981" s="72"/>
      <c r="K981" s="12"/>
      <c r="M981" s="61"/>
    </row>
    <row r="982" spans="5:13">
      <c r="E982" s="12"/>
      <c r="H982" s="12"/>
      <c r="I982" s="72"/>
      <c r="K982" s="12"/>
      <c r="M982" s="61"/>
    </row>
    <row r="983" spans="5:13">
      <c r="E983" s="12"/>
      <c r="H983" s="12"/>
      <c r="I983" s="72"/>
      <c r="K983" s="12"/>
      <c r="M983" s="61"/>
    </row>
    <row r="984" spans="5:13">
      <c r="E984" s="12"/>
      <c r="H984" s="12"/>
      <c r="I984" s="72"/>
      <c r="K984" s="12"/>
      <c r="M984" s="61"/>
    </row>
    <row r="985" spans="5:13">
      <c r="E985" s="12"/>
      <c r="H985" s="12"/>
      <c r="I985" s="72"/>
      <c r="K985" s="12"/>
      <c r="M985" s="61"/>
    </row>
    <row r="986" spans="5:13">
      <c r="E986" s="12"/>
      <c r="H986" s="12"/>
      <c r="I986" s="72"/>
      <c r="K986" s="12"/>
      <c r="M986" s="61"/>
    </row>
    <row r="987" spans="5:13">
      <c r="E987" s="12"/>
      <c r="H987" s="12"/>
      <c r="I987" s="72"/>
      <c r="K987" s="12"/>
      <c r="M987" s="61"/>
    </row>
    <row r="988" spans="5:13">
      <c r="E988" s="12"/>
      <c r="H988" s="12"/>
      <c r="I988" s="72"/>
      <c r="K988" s="12"/>
      <c r="M988" s="61"/>
    </row>
    <row r="989" spans="5:13">
      <c r="E989" s="12"/>
      <c r="H989" s="12"/>
      <c r="I989" s="72"/>
      <c r="K989" s="12"/>
      <c r="M989" s="61"/>
    </row>
    <row r="990" spans="5:13">
      <c r="E990" s="12"/>
      <c r="H990" s="12"/>
      <c r="I990" s="72"/>
      <c r="K990" s="12"/>
      <c r="M990" s="61"/>
    </row>
    <row r="991" spans="5:13">
      <c r="E991" s="12"/>
      <c r="H991" s="12"/>
      <c r="I991" s="72"/>
      <c r="K991" s="12"/>
      <c r="M991" s="61"/>
    </row>
    <row r="992" spans="5:13">
      <c r="E992" s="12"/>
      <c r="H992" s="12"/>
      <c r="I992" s="72"/>
      <c r="K992" s="12"/>
      <c r="M992" s="61"/>
    </row>
    <row r="993" spans="5:13">
      <c r="E993" s="12"/>
      <c r="H993" s="12"/>
      <c r="I993" s="72"/>
      <c r="K993" s="12"/>
      <c r="M993" s="61"/>
    </row>
    <row r="994" spans="5:13">
      <c r="E994" s="12"/>
      <c r="H994" s="12"/>
      <c r="I994" s="72"/>
      <c r="K994" s="12"/>
      <c r="M994" s="61"/>
    </row>
    <row r="995" spans="5:13">
      <c r="E995" s="12"/>
      <c r="H995" s="12"/>
      <c r="I995" s="72"/>
      <c r="K995" s="12"/>
      <c r="M995" s="61"/>
    </row>
    <row r="996" spans="5:13">
      <c r="E996" s="12"/>
      <c r="H996" s="12"/>
      <c r="I996" s="72"/>
      <c r="K996" s="12"/>
      <c r="M996" s="61"/>
    </row>
    <row r="997" spans="5:13">
      <c r="E997" s="12"/>
      <c r="H997" s="12"/>
      <c r="I997" s="72"/>
      <c r="K997" s="12"/>
      <c r="M997" s="61"/>
    </row>
    <row r="998" spans="5:13">
      <c r="E998" s="12"/>
      <c r="H998" s="12"/>
      <c r="I998" s="72"/>
      <c r="K998" s="12"/>
      <c r="M998" s="61"/>
    </row>
    <row r="999" spans="5:13">
      <c r="E999" s="12"/>
      <c r="H999" s="12"/>
      <c r="I999" s="72"/>
      <c r="K999" s="12"/>
      <c r="M999" s="61"/>
    </row>
    <row r="1000" spans="5:13">
      <c r="E1000" s="12"/>
      <c r="H1000" s="12"/>
      <c r="I1000" s="72"/>
      <c r="K1000" s="12"/>
      <c r="M1000" s="61"/>
    </row>
    <row r="1001" spans="5:13">
      <c r="E1001" s="12"/>
      <c r="H1001" s="12"/>
      <c r="I1001" s="72"/>
      <c r="K1001" s="12"/>
      <c r="M1001" s="61"/>
    </row>
    <row r="1002" spans="5:13">
      <c r="E1002" s="12"/>
      <c r="H1002" s="12"/>
      <c r="I1002" s="72"/>
      <c r="K1002" s="12"/>
      <c r="M1002" s="61"/>
    </row>
    <row r="1003" spans="5:13">
      <c r="E1003" s="12"/>
      <c r="H1003" s="12"/>
      <c r="I1003" s="72"/>
      <c r="K1003" s="12"/>
      <c r="M1003" s="61"/>
    </row>
    <row r="1004" spans="5:13">
      <c r="E1004" s="12"/>
      <c r="H1004" s="12"/>
      <c r="I1004" s="72"/>
      <c r="K1004" s="12"/>
      <c r="M1004" s="61"/>
    </row>
    <row r="1005" spans="5:13">
      <c r="E1005" s="12"/>
      <c r="H1005" s="12"/>
      <c r="I1005" s="72"/>
      <c r="K1005" s="12"/>
      <c r="M1005" s="61"/>
    </row>
    <row r="1006" spans="5:13">
      <c r="E1006" s="12"/>
      <c r="H1006" s="12"/>
      <c r="I1006" s="72"/>
      <c r="K1006" s="12"/>
      <c r="M1006" s="61"/>
    </row>
    <row r="1007" spans="5:13">
      <c r="E1007" s="12"/>
      <c r="H1007" s="12"/>
      <c r="I1007" s="72"/>
      <c r="K1007" s="12"/>
      <c r="M1007" s="61"/>
    </row>
    <row r="1008" spans="5:13">
      <c r="E1008" s="12"/>
      <c r="H1008" s="12"/>
      <c r="I1008" s="72"/>
      <c r="K1008" s="12"/>
      <c r="M1008" s="61"/>
    </row>
    <row r="1009" spans="5:13">
      <c r="E1009" s="12"/>
      <c r="H1009" s="12"/>
      <c r="I1009" s="72"/>
      <c r="K1009" s="12"/>
      <c r="M1009" s="61"/>
    </row>
    <row r="1010" spans="5:13">
      <c r="E1010" s="12"/>
      <c r="H1010" s="12"/>
      <c r="I1010" s="72"/>
      <c r="K1010" s="12"/>
      <c r="M1010" s="61"/>
    </row>
    <row r="1011" spans="5:13">
      <c r="E1011" s="12"/>
      <c r="H1011" s="12"/>
      <c r="I1011" s="72"/>
      <c r="K1011" s="12"/>
      <c r="M1011" s="61"/>
    </row>
    <row r="1012" spans="5:13">
      <c r="E1012" s="12"/>
      <c r="H1012" s="12"/>
      <c r="I1012" s="72"/>
      <c r="K1012" s="12"/>
      <c r="M1012" s="61"/>
    </row>
    <row r="1013" spans="5:13">
      <c r="E1013" s="12"/>
      <c r="H1013" s="12"/>
      <c r="I1013" s="72"/>
      <c r="K1013" s="12"/>
      <c r="M1013" s="61"/>
    </row>
    <row r="1014" spans="5:13">
      <c r="E1014" s="12"/>
      <c r="H1014" s="12"/>
      <c r="I1014" s="72"/>
      <c r="K1014" s="12"/>
      <c r="M1014" s="61"/>
    </row>
    <row r="1015" spans="5:13">
      <c r="E1015" s="12"/>
      <c r="H1015" s="12"/>
      <c r="I1015" s="72"/>
      <c r="K1015" s="12"/>
      <c r="M1015" s="61"/>
    </row>
    <row r="1016" spans="5:13">
      <c r="E1016" s="12"/>
      <c r="H1016" s="12"/>
      <c r="I1016" s="72"/>
      <c r="K1016" s="12"/>
      <c r="M1016" s="61"/>
    </row>
    <row r="1017" spans="5:13">
      <c r="E1017" s="12"/>
      <c r="H1017" s="12"/>
      <c r="I1017" s="72"/>
      <c r="K1017" s="12"/>
      <c r="M1017" s="61"/>
    </row>
    <row r="1018" spans="5:13">
      <c r="E1018" s="12"/>
      <c r="H1018" s="12"/>
      <c r="I1018" s="72"/>
      <c r="K1018" s="12"/>
      <c r="M1018" s="61"/>
    </row>
    <row r="1019" spans="5:13">
      <c r="E1019" s="12"/>
      <c r="H1019" s="12"/>
      <c r="I1019" s="72"/>
      <c r="K1019" s="12"/>
      <c r="M1019" s="61"/>
    </row>
    <row r="1020" spans="5:13">
      <c r="E1020" s="12"/>
      <c r="H1020" s="12"/>
      <c r="I1020" s="72"/>
      <c r="K1020" s="12"/>
      <c r="M1020" s="61"/>
    </row>
    <row r="1021" spans="5:13">
      <c r="E1021" s="12"/>
      <c r="H1021" s="12"/>
      <c r="I1021" s="72"/>
      <c r="K1021" s="12"/>
      <c r="M1021" s="61"/>
    </row>
    <row r="1022" spans="5:13">
      <c r="E1022" s="12"/>
      <c r="H1022" s="12"/>
      <c r="I1022" s="72"/>
      <c r="K1022" s="12"/>
      <c r="M1022" s="61"/>
    </row>
    <row r="1023" spans="5:13">
      <c r="E1023" s="12"/>
      <c r="H1023" s="12"/>
      <c r="I1023" s="72"/>
      <c r="K1023" s="12"/>
      <c r="M1023" s="61"/>
    </row>
    <row r="1024" spans="5:13">
      <c r="E1024" s="12"/>
      <c r="H1024" s="12"/>
      <c r="I1024" s="72"/>
      <c r="K1024" s="12"/>
      <c r="M1024" s="61"/>
    </row>
    <row r="1025" spans="5:13">
      <c r="E1025" s="12"/>
      <c r="H1025" s="12"/>
      <c r="I1025" s="72"/>
      <c r="K1025" s="12"/>
      <c r="M1025" s="61"/>
    </row>
    <row r="1026" spans="5:13">
      <c r="E1026" s="12"/>
      <c r="H1026" s="12"/>
      <c r="I1026" s="72"/>
      <c r="K1026" s="12"/>
      <c r="M1026" s="61"/>
    </row>
    <row r="1027" spans="5:13">
      <c r="E1027" s="12"/>
      <c r="H1027" s="12"/>
      <c r="I1027" s="72"/>
      <c r="K1027" s="12"/>
      <c r="M1027" s="61"/>
    </row>
    <row r="1028" spans="5:13">
      <c r="E1028" s="12"/>
      <c r="H1028" s="12"/>
      <c r="I1028" s="72"/>
      <c r="K1028" s="12"/>
      <c r="M1028" s="61"/>
    </row>
    <row r="1029" spans="5:13">
      <c r="E1029" s="12"/>
      <c r="H1029" s="12"/>
      <c r="I1029" s="72"/>
      <c r="K1029" s="12"/>
      <c r="M1029" s="61"/>
    </row>
    <row r="1030" spans="5:13">
      <c r="E1030" s="12"/>
      <c r="H1030" s="12"/>
      <c r="I1030" s="72"/>
      <c r="K1030" s="12"/>
      <c r="M1030" s="61"/>
    </row>
    <row r="1031" spans="5:13">
      <c r="E1031" s="12"/>
      <c r="H1031" s="12"/>
      <c r="I1031" s="72"/>
      <c r="K1031" s="12"/>
      <c r="M1031" s="61"/>
    </row>
    <row r="1032" spans="5:13">
      <c r="E1032" s="12"/>
      <c r="H1032" s="12"/>
      <c r="I1032" s="72"/>
      <c r="K1032" s="12"/>
      <c r="M1032" s="61"/>
    </row>
    <row r="1033" spans="5:13">
      <c r="E1033" s="12"/>
      <c r="H1033" s="12"/>
      <c r="I1033" s="72"/>
      <c r="K1033" s="12"/>
      <c r="M1033" s="61"/>
    </row>
    <row r="1034" spans="5:13">
      <c r="E1034" s="12"/>
      <c r="H1034" s="12"/>
      <c r="I1034" s="72"/>
      <c r="K1034" s="12"/>
      <c r="M1034" s="61"/>
    </row>
    <row r="1035" spans="5:13">
      <c r="E1035" s="12"/>
      <c r="H1035" s="12"/>
      <c r="I1035" s="72"/>
      <c r="K1035" s="12"/>
      <c r="M1035" s="61"/>
    </row>
    <row r="1036" spans="5:13">
      <c r="E1036" s="12"/>
      <c r="H1036" s="12"/>
      <c r="I1036" s="72"/>
      <c r="K1036" s="12"/>
      <c r="M1036" s="61"/>
    </row>
    <row r="1037" spans="5:13">
      <c r="E1037" s="12"/>
      <c r="H1037" s="12"/>
      <c r="I1037" s="72"/>
      <c r="K1037" s="12"/>
      <c r="M1037" s="61"/>
    </row>
    <row r="1038" spans="5:13">
      <c r="E1038" s="12"/>
      <c r="H1038" s="12"/>
      <c r="I1038" s="72"/>
      <c r="K1038" s="12"/>
      <c r="M1038" s="61"/>
    </row>
    <row r="1039" spans="5:13">
      <c r="E1039" s="12"/>
      <c r="H1039" s="12"/>
      <c r="I1039" s="72"/>
      <c r="K1039" s="12"/>
      <c r="M1039" s="61"/>
    </row>
    <row r="1040" spans="5:13">
      <c r="E1040" s="12"/>
      <c r="H1040" s="12"/>
      <c r="I1040" s="72"/>
      <c r="K1040" s="12"/>
      <c r="M1040" s="61"/>
    </row>
    <row r="1041" spans="5:13">
      <c r="E1041" s="12"/>
      <c r="H1041" s="12"/>
      <c r="I1041" s="72"/>
      <c r="K1041" s="12"/>
      <c r="M1041" s="61"/>
    </row>
    <row r="1042" spans="5:13">
      <c r="E1042" s="12"/>
      <c r="H1042" s="12"/>
      <c r="I1042" s="72"/>
      <c r="K1042" s="12"/>
      <c r="M1042" s="61"/>
    </row>
    <row r="1043" spans="5:13">
      <c r="E1043" s="12"/>
      <c r="H1043" s="12"/>
      <c r="I1043" s="72"/>
      <c r="K1043" s="12"/>
      <c r="M1043" s="61"/>
    </row>
    <row r="1044" spans="5:13">
      <c r="E1044" s="12"/>
      <c r="H1044" s="12"/>
      <c r="I1044" s="72"/>
      <c r="K1044" s="12"/>
      <c r="M1044" s="61"/>
    </row>
    <row r="1045" spans="5:13">
      <c r="E1045" s="12"/>
      <c r="H1045" s="12"/>
      <c r="I1045" s="72"/>
      <c r="K1045" s="12"/>
      <c r="M1045" s="61"/>
    </row>
    <row r="1046" spans="5:13">
      <c r="E1046" s="12"/>
      <c r="H1046" s="12"/>
      <c r="I1046" s="72"/>
      <c r="K1046" s="12"/>
      <c r="M1046" s="61"/>
    </row>
    <row r="1047" spans="5:13">
      <c r="E1047" s="12"/>
      <c r="H1047" s="12"/>
      <c r="I1047" s="72"/>
      <c r="K1047" s="12"/>
      <c r="M1047" s="61"/>
    </row>
    <row r="1048" spans="5:13">
      <c r="E1048" s="12"/>
      <c r="H1048" s="12"/>
      <c r="I1048" s="72"/>
      <c r="K1048" s="12"/>
      <c r="M1048" s="61"/>
    </row>
    <row r="1049" spans="5:13">
      <c r="E1049" s="12"/>
      <c r="H1049" s="12"/>
      <c r="I1049" s="72"/>
      <c r="K1049" s="12"/>
      <c r="M1049" s="61"/>
    </row>
    <row r="1050" spans="5:13">
      <c r="E1050" s="12"/>
      <c r="H1050" s="12"/>
      <c r="I1050" s="72"/>
      <c r="K1050" s="12"/>
      <c r="M1050" s="61"/>
    </row>
    <row r="1051" spans="5:13">
      <c r="E1051" s="12"/>
      <c r="H1051" s="12"/>
      <c r="I1051" s="72"/>
      <c r="K1051" s="12"/>
      <c r="M1051" s="61"/>
    </row>
    <row r="1052" spans="5:13">
      <c r="E1052" s="12"/>
      <c r="H1052" s="12"/>
      <c r="I1052" s="72"/>
      <c r="K1052" s="12"/>
      <c r="M1052" s="61"/>
    </row>
    <row r="1053" spans="5:13">
      <c r="E1053" s="12"/>
      <c r="H1053" s="12"/>
      <c r="I1053" s="72"/>
      <c r="K1053" s="12"/>
      <c r="M1053" s="61"/>
    </row>
    <row r="1054" spans="5:13">
      <c r="E1054" s="12"/>
      <c r="H1054" s="12"/>
      <c r="I1054" s="72"/>
      <c r="K1054" s="12"/>
      <c r="M1054" s="61"/>
    </row>
    <row r="1055" spans="5:13">
      <c r="E1055" s="12"/>
      <c r="H1055" s="12"/>
      <c r="I1055" s="72"/>
      <c r="K1055" s="12"/>
      <c r="M1055" s="61"/>
    </row>
    <row r="1056" spans="5:13">
      <c r="E1056" s="12"/>
      <c r="H1056" s="12"/>
      <c r="I1056" s="72"/>
      <c r="K1056" s="12"/>
      <c r="M1056" s="61"/>
    </row>
    <row r="1057" spans="5:13">
      <c r="E1057" s="12"/>
      <c r="H1057" s="12"/>
      <c r="I1057" s="72"/>
      <c r="K1057" s="12"/>
      <c r="M1057" s="61"/>
    </row>
    <row r="1058" spans="5:13">
      <c r="E1058" s="12"/>
      <c r="H1058" s="12"/>
      <c r="I1058" s="72"/>
      <c r="K1058" s="12"/>
      <c r="M1058" s="61"/>
    </row>
    <row r="1059" spans="5:13">
      <c r="E1059" s="12"/>
      <c r="H1059" s="12"/>
      <c r="I1059" s="72"/>
      <c r="K1059" s="12"/>
      <c r="M1059" s="61"/>
    </row>
    <row r="1060" spans="5:13">
      <c r="E1060" s="12"/>
      <c r="H1060" s="12"/>
      <c r="I1060" s="72"/>
      <c r="K1060" s="12"/>
      <c r="M1060" s="61"/>
    </row>
    <row r="1061" spans="5:13">
      <c r="E1061" s="12"/>
      <c r="H1061" s="12"/>
      <c r="I1061" s="72"/>
      <c r="K1061" s="12"/>
      <c r="M1061" s="61"/>
    </row>
    <row r="1062" spans="5:13">
      <c r="E1062" s="12"/>
      <c r="H1062" s="12"/>
      <c r="I1062" s="72"/>
      <c r="K1062" s="12"/>
      <c r="M1062" s="61"/>
    </row>
    <row r="1063" spans="5:13">
      <c r="E1063" s="12"/>
      <c r="H1063" s="12"/>
      <c r="I1063" s="72"/>
      <c r="K1063" s="12"/>
      <c r="M1063" s="61"/>
    </row>
    <row r="1064" spans="5:13">
      <c r="E1064" s="12"/>
      <c r="H1064" s="12"/>
      <c r="I1064" s="72"/>
      <c r="K1064" s="12"/>
      <c r="M1064" s="61"/>
    </row>
    <row r="1065" spans="5:13">
      <c r="E1065" s="12"/>
      <c r="H1065" s="12"/>
      <c r="I1065" s="72"/>
      <c r="K1065" s="12"/>
      <c r="M1065" s="61"/>
    </row>
    <row r="1066" spans="5:13">
      <c r="E1066" s="12"/>
      <c r="H1066" s="12"/>
      <c r="I1066" s="72"/>
      <c r="K1066" s="12"/>
      <c r="M1066" s="61"/>
    </row>
    <row r="1067" spans="5:13">
      <c r="E1067" s="12"/>
      <c r="H1067" s="12"/>
      <c r="I1067" s="72"/>
      <c r="K1067" s="12"/>
      <c r="M1067" s="61"/>
    </row>
    <row r="1068" spans="5:13">
      <c r="E1068" s="12"/>
      <c r="H1068" s="12"/>
      <c r="I1068" s="72"/>
      <c r="K1068" s="12"/>
      <c r="M1068" s="61"/>
    </row>
    <row r="1069" spans="5:13">
      <c r="E1069" s="12"/>
      <c r="H1069" s="12"/>
      <c r="I1069" s="72"/>
      <c r="K1069" s="12"/>
      <c r="M1069" s="61"/>
    </row>
    <row r="1070" spans="5:13">
      <c r="E1070" s="12"/>
      <c r="H1070" s="12"/>
      <c r="I1070" s="72"/>
      <c r="K1070" s="12"/>
      <c r="M1070" s="61"/>
    </row>
    <row r="1071" spans="5:13">
      <c r="E1071" s="12"/>
      <c r="H1071" s="12"/>
      <c r="I1071" s="72"/>
      <c r="K1071" s="12"/>
      <c r="M1071" s="61"/>
    </row>
    <row r="1072" spans="5:13">
      <c r="E1072" s="12"/>
      <c r="H1072" s="12"/>
      <c r="I1072" s="72"/>
      <c r="K1072" s="12"/>
      <c r="M1072" s="61"/>
    </row>
    <row r="1073" spans="5:13">
      <c r="E1073" s="12"/>
      <c r="H1073" s="12"/>
      <c r="I1073" s="72"/>
      <c r="K1073" s="12"/>
      <c r="M1073" s="61"/>
    </row>
    <row r="1074" spans="5:13">
      <c r="E1074" s="12"/>
      <c r="H1074" s="12"/>
      <c r="I1074" s="72"/>
      <c r="K1074" s="12"/>
      <c r="M1074" s="61"/>
    </row>
    <row r="1075" spans="5:13">
      <c r="E1075" s="12"/>
      <c r="H1075" s="12"/>
      <c r="I1075" s="72"/>
      <c r="K1075" s="12"/>
      <c r="M1075" s="61"/>
    </row>
    <row r="1076" spans="5:13">
      <c r="E1076" s="12"/>
      <c r="H1076" s="12"/>
      <c r="I1076" s="72"/>
      <c r="K1076" s="12"/>
      <c r="M1076" s="61"/>
    </row>
    <row r="1077" spans="5:13">
      <c r="E1077" s="12"/>
      <c r="H1077" s="12"/>
      <c r="I1077" s="72"/>
      <c r="K1077" s="12"/>
      <c r="M1077" s="61"/>
    </row>
    <row r="1078" spans="5:13">
      <c r="E1078" s="12"/>
      <c r="H1078" s="12"/>
      <c r="I1078" s="72"/>
      <c r="K1078" s="12"/>
      <c r="M1078" s="61"/>
    </row>
    <row r="1079" spans="5:13">
      <c r="E1079" s="12"/>
      <c r="H1079" s="12"/>
      <c r="I1079" s="72"/>
      <c r="K1079" s="12"/>
      <c r="M1079" s="61"/>
    </row>
    <row r="1080" spans="5:13">
      <c r="E1080" s="12"/>
      <c r="H1080" s="12"/>
      <c r="I1080" s="72"/>
      <c r="K1080" s="12"/>
      <c r="M1080" s="61"/>
    </row>
    <row r="1081" spans="5:13">
      <c r="E1081" s="12"/>
      <c r="H1081" s="12"/>
      <c r="I1081" s="72"/>
      <c r="K1081" s="12"/>
      <c r="M1081" s="61"/>
    </row>
    <row r="1082" spans="5:13">
      <c r="E1082" s="12"/>
      <c r="H1082" s="12"/>
      <c r="I1082" s="72"/>
      <c r="K1082" s="12"/>
      <c r="M1082" s="61"/>
    </row>
    <row r="1083" spans="5:13">
      <c r="E1083" s="12"/>
      <c r="H1083" s="12"/>
      <c r="I1083" s="72"/>
      <c r="K1083" s="12"/>
      <c r="M1083" s="61"/>
    </row>
    <row r="1084" spans="5:13">
      <c r="E1084" s="12"/>
      <c r="H1084" s="12"/>
      <c r="I1084" s="72"/>
      <c r="K1084" s="12"/>
      <c r="M1084" s="61"/>
    </row>
    <row r="1085" spans="5:13">
      <c r="E1085" s="12"/>
      <c r="H1085" s="12"/>
      <c r="I1085" s="72"/>
      <c r="K1085" s="12"/>
      <c r="M1085" s="61"/>
    </row>
    <row r="1086" spans="5:13">
      <c r="E1086" s="12"/>
      <c r="H1086" s="12"/>
      <c r="I1086" s="72"/>
      <c r="K1086" s="12"/>
      <c r="M1086" s="61"/>
    </row>
    <row r="1087" spans="5:13">
      <c r="E1087" s="12"/>
      <c r="H1087" s="12"/>
      <c r="I1087" s="72"/>
      <c r="K1087" s="12"/>
      <c r="M1087" s="61"/>
    </row>
    <row r="1088" spans="5:13">
      <c r="E1088" s="12"/>
      <c r="H1088" s="12"/>
      <c r="I1088" s="72"/>
      <c r="K1088" s="12"/>
      <c r="M1088" s="61"/>
    </row>
    <row r="1089" spans="5:13">
      <c r="E1089" s="12"/>
      <c r="H1089" s="12"/>
      <c r="I1089" s="72"/>
      <c r="K1089" s="12"/>
      <c r="M1089" s="61"/>
    </row>
    <row r="1090" spans="5:13">
      <c r="E1090" s="12"/>
      <c r="H1090" s="12"/>
      <c r="I1090" s="72"/>
      <c r="K1090" s="12"/>
      <c r="M1090" s="61"/>
    </row>
    <row r="1091" spans="5:13">
      <c r="E1091" s="12"/>
      <c r="H1091" s="12"/>
      <c r="I1091" s="72"/>
      <c r="K1091" s="12"/>
      <c r="M1091" s="61"/>
    </row>
    <row r="1092" spans="5:13">
      <c r="E1092" s="12"/>
      <c r="H1092" s="12"/>
      <c r="I1092" s="72"/>
      <c r="K1092" s="12"/>
      <c r="M1092" s="61"/>
    </row>
    <row r="1093" spans="5:13">
      <c r="E1093" s="12"/>
      <c r="H1093" s="12"/>
      <c r="I1093" s="72"/>
      <c r="K1093" s="12"/>
      <c r="M1093" s="61"/>
    </row>
    <row r="1094" spans="5:13">
      <c r="E1094" s="12"/>
      <c r="H1094" s="12"/>
      <c r="I1094" s="72"/>
      <c r="K1094" s="12"/>
      <c r="M1094" s="61"/>
    </row>
    <row r="1095" spans="5:13">
      <c r="E1095" s="12"/>
      <c r="H1095" s="12"/>
      <c r="I1095" s="72"/>
      <c r="K1095" s="12"/>
      <c r="M1095" s="61"/>
    </row>
    <row r="1096" spans="5:13">
      <c r="E1096" s="12"/>
      <c r="H1096" s="12"/>
      <c r="I1096" s="72"/>
      <c r="K1096" s="12"/>
      <c r="M1096" s="61"/>
    </row>
    <row r="1097" spans="5:13">
      <c r="E1097" s="12"/>
      <c r="H1097" s="12"/>
      <c r="I1097" s="72"/>
      <c r="K1097" s="12"/>
      <c r="M1097" s="61"/>
    </row>
    <row r="1098" spans="5:13">
      <c r="E1098" s="12"/>
      <c r="H1098" s="12"/>
      <c r="I1098" s="72"/>
      <c r="K1098" s="12"/>
      <c r="M1098" s="61"/>
    </row>
    <row r="1099" spans="5:13">
      <c r="E1099" s="12"/>
      <c r="H1099" s="12"/>
      <c r="I1099" s="72"/>
      <c r="K1099" s="12"/>
      <c r="M1099" s="61"/>
    </row>
    <row r="1100" spans="5:13">
      <c r="E1100" s="12"/>
      <c r="H1100" s="12"/>
      <c r="I1100" s="72"/>
      <c r="K1100" s="12"/>
      <c r="M1100" s="61"/>
    </row>
    <row r="1101" spans="5:13">
      <c r="E1101" s="12"/>
      <c r="H1101" s="12"/>
      <c r="I1101" s="72"/>
      <c r="K1101" s="12"/>
      <c r="M1101" s="61"/>
    </row>
    <row r="1102" spans="5:13">
      <c r="E1102" s="12"/>
      <c r="H1102" s="12"/>
      <c r="I1102" s="72"/>
      <c r="K1102" s="12"/>
      <c r="M1102" s="61"/>
    </row>
    <row r="1103" spans="5:13">
      <c r="E1103" s="12"/>
      <c r="H1103" s="12"/>
      <c r="I1103" s="72"/>
      <c r="K1103" s="12"/>
      <c r="M1103" s="61"/>
    </row>
    <row r="1104" spans="5:13">
      <c r="E1104" s="12"/>
      <c r="H1104" s="12"/>
      <c r="I1104" s="72"/>
      <c r="K1104" s="12"/>
      <c r="M1104" s="61"/>
    </row>
    <row r="1105" spans="5:13">
      <c r="E1105" s="12"/>
      <c r="H1105" s="12"/>
      <c r="I1105" s="72"/>
      <c r="K1105" s="12"/>
      <c r="M1105" s="61"/>
    </row>
    <row r="1106" spans="5:13">
      <c r="E1106" s="12"/>
      <c r="H1106" s="12"/>
      <c r="I1106" s="72"/>
      <c r="K1106" s="12"/>
      <c r="M1106" s="61"/>
    </row>
    <row r="1107" spans="5:13">
      <c r="E1107" s="12"/>
      <c r="H1107" s="12"/>
      <c r="I1107" s="72"/>
      <c r="K1107" s="12"/>
      <c r="M1107" s="61"/>
    </row>
    <row r="1108" spans="5:13">
      <c r="E1108" s="12"/>
      <c r="H1108" s="12"/>
      <c r="I1108" s="72"/>
      <c r="K1108" s="12"/>
      <c r="M1108" s="61"/>
    </row>
    <row r="1109" spans="5:13">
      <c r="E1109" s="12"/>
      <c r="H1109" s="12"/>
      <c r="I1109" s="72"/>
      <c r="K1109" s="12"/>
      <c r="M1109" s="61"/>
    </row>
    <row r="1110" spans="5:13">
      <c r="E1110" s="12"/>
      <c r="H1110" s="12"/>
      <c r="I1110" s="72"/>
      <c r="K1110" s="12"/>
      <c r="M1110" s="61"/>
    </row>
    <row r="1111" spans="5:13">
      <c r="E1111" s="12"/>
      <c r="H1111" s="12"/>
      <c r="I1111" s="72"/>
      <c r="K1111" s="12"/>
      <c r="M1111" s="61"/>
    </row>
    <row r="1112" spans="5:13">
      <c r="E1112" s="12"/>
      <c r="H1112" s="12"/>
      <c r="I1112" s="72"/>
      <c r="K1112" s="12"/>
      <c r="M1112" s="61"/>
    </row>
    <row r="1113" spans="5:13">
      <c r="E1113" s="12"/>
      <c r="H1113" s="12"/>
      <c r="I1113" s="72"/>
      <c r="K1113" s="12"/>
      <c r="M1113" s="61"/>
    </row>
    <row r="1114" spans="5:13">
      <c r="E1114" s="12"/>
      <c r="H1114" s="12"/>
      <c r="I1114" s="72"/>
      <c r="K1114" s="12"/>
      <c r="M1114" s="61"/>
    </row>
    <row r="1115" spans="5:13">
      <c r="E1115" s="12"/>
      <c r="H1115" s="12"/>
      <c r="I1115" s="72"/>
      <c r="K1115" s="12"/>
      <c r="M1115" s="61"/>
    </row>
    <row r="1116" spans="5:13">
      <c r="E1116" s="12"/>
      <c r="H1116" s="12"/>
      <c r="I1116" s="72"/>
      <c r="K1116" s="12"/>
      <c r="M1116" s="61"/>
    </row>
    <row r="1117" spans="5:13">
      <c r="E1117" s="12"/>
      <c r="H1117" s="12"/>
      <c r="I1117" s="72"/>
      <c r="K1117" s="12"/>
      <c r="M1117" s="61"/>
    </row>
    <row r="1118" spans="5:13">
      <c r="E1118" s="12"/>
      <c r="H1118" s="12"/>
      <c r="I1118" s="72"/>
      <c r="K1118" s="12"/>
      <c r="M1118" s="61"/>
    </row>
    <row r="1119" spans="5:13">
      <c r="E1119" s="12"/>
      <c r="H1119" s="12"/>
      <c r="I1119" s="72"/>
      <c r="K1119" s="12"/>
      <c r="M1119" s="61"/>
    </row>
    <row r="1120" spans="5:13">
      <c r="E1120" s="12"/>
      <c r="H1120" s="12"/>
      <c r="I1120" s="72"/>
      <c r="K1120" s="12"/>
      <c r="M1120" s="61"/>
    </row>
    <row r="1121" spans="5:13">
      <c r="E1121" s="12"/>
      <c r="H1121" s="12"/>
      <c r="I1121" s="72"/>
      <c r="K1121" s="12"/>
      <c r="M1121" s="61"/>
    </row>
    <row r="1122" spans="5:13">
      <c r="E1122" s="12"/>
      <c r="H1122" s="12"/>
      <c r="I1122" s="72"/>
      <c r="K1122" s="12"/>
      <c r="M1122" s="61"/>
    </row>
    <row r="1123" spans="5:13">
      <c r="E1123" s="12"/>
      <c r="H1123" s="12"/>
      <c r="I1123" s="72"/>
      <c r="K1123" s="12"/>
      <c r="M1123" s="61"/>
    </row>
    <row r="1124" spans="5:13">
      <c r="E1124" s="12"/>
      <c r="H1124" s="12"/>
      <c r="I1124" s="72"/>
      <c r="K1124" s="12"/>
      <c r="M1124" s="61"/>
    </row>
    <row r="1125" spans="5:13">
      <c r="E1125" s="12"/>
      <c r="H1125" s="12"/>
      <c r="I1125" s="72"/>
      <c r="K1125" s="12"/>
      <c r="M1125" s="61"/>
    </row>
    <row r="1126" spans="5:13">
      <c r="E1126" s="12"/>
      <c r="H1126" s="12"/>
      <c r="I1126" s="72"/>
      <c r="K1126" s="12"/>
      <c r="M1126" s="61"/>
    </row>
    <row r="1127" spans="5:13">
      <c r="E1127" s="12"/>
      <c r="H1127" s="12"/>
      <c r="I1127" s="72"/>
      <c r="K1127" s="12"/>
      <c r="M1127" s="61"/>
    </row>
    <row r="1128" spans="5:13">
      <c r="E1128" s="12"/>
      <c r="H1128" s="12"/>
      <c r="I1128" s="72"/>
      <c r="K1128" s="12"/>
      <c r="M1128" s="61"/>
    </row>
    <row r="1129" spans="5:13">
      <c r="E1129" s="12"/>
      <c r="H1129" s="12"/>
      <c r="I1129" s="72"/>
      <c r="K1129" s="12"/>
      <c r="M1129" s="61"/>
    </row>
    <row r="1130" spans="5:13">
      <c r="E1130" s="12"/>
      <c r="H1130" s="12"/>
      <c r="I1130" s="72"/>
      <c r="K1130" s="12"/>
      <c r="M1130" s="61"/>
    </row>
    <row r="1131" spans="5:13">
      <c r="E1131" s="12"/>
      <c r="H1131" s="12"/>
      <c r="I1131" s="72"/>
      <c r="K1131" s="12"/>
      <c r="M1131" s="61"/>
    </row>
    <row r="1132" spans="5:13">
      <c r="E1132" s="12"/>
      <c r="H1132" s="12"/>
      <c r="I1132" s="72"/>
      <c r="K1132" s="12"/>
      <c r="M1132" s="61"/>
    </row>
    <row r="1133" spans="5:13">
      <c r="E1133" s="12"/>
      <c r="H1133" s="12"/>
      <c r="I1133" s="72"/>
      <c r="K1133" s="12"/>
      <c r="M1133" s="61"/>
    </row>
    <row r="1134" spans="5:13">
      <c r="E1134" s="12"/>
      <c r="H1134" s="12"/>
      <c r="I1134" s="72"/>
      <c r="K1134" s="12"/>
      <c r="M1134" s="61"/>
    </row>
    <row r="1135" spans="5:13">
      <c r="E1135" s="12"/>
      <c r="H1135" s="12"/>
      <c r="I1135" s="72"/>
      <c r="K1135" s="12"/>
      <c r="M1135" s="61"/>
    </row>
    <row r="1136" spans="5:13">
      <c r="E1136" s="12"/>
      <c r="H1136" s="12"/>
      <c r="I1136" s="72"/>
      <c r="K1136" s="12"/>
      <c r="M1136" s="61"/>
    </row>
    <row r="1137" spans="5:13">
      <c r="E1137" s="12"/>
      <c r="H1137" s="12"/>
      <c r="I1137" s="72"/>
      <c r="K1137" s="12"/>
      <c r="M1137" s="61"/>
    </row>
    <row r="1138" spans="5:13">
      <c r="E1138" s="12"/>
      <c r="H1138" s="12"/>
      <c r="I1138" s="72"/>
      <c r="K1138" s="12"/>
      <c r="M1138" s="61"/>
    </row>
    <row r="1139" spans="5:13">
      <c r="E1139" s="12"/>
      <c r="H1139" s="12"/>
      <c r="I1139" s="72"/>
      <c r="K1139" s="12"/>
      <c r="M1139" s="61"/>
    </row>
    <row r="1140" spans="5:13">
      <c r="E1140" s="12"/>
      <c r="H1140" s="12"/>
      <c r="I1140" s="72"/>
      <c r="K1140" s="12"/>
      <c r="M1140" s="61"/>
    </row>
    <row r="1141" spans="5:13">
      <c r="E1141" s="12"/>
      <c r="H1141" s="12"/>
      <c r="I1141" s="72"/>
      <c r="K1141" s="12"/>
      <c r="M1141" s="61"/>
    </row>
    <row r="1142" spans="5:13">
      <c r="E1142" s="12"/>
      <c r="H1142" s="12"/>
      <c r="I1142" s="72"/>
      <c r="K1142" s="12"/>
      <c r="M1142" s="61"/>
    </row>
    <row r="1143" spans="5:13">
      <c r="E1143" s="12"/>
      <c r="H1143" s="12"/>
      <c r="I1143" s="72"/>
      <c r="K1143" s="12"/>
      <c r="M1143" s="61"/>
    </row>
    <row r="1144" spans="5:13">
      <c r="E1144" s="12"/>
      <c r="H1144" s="12"/>
      <c r="I1144" s="72"/>
      <c r="K1144" s="12"/>
      <c r="M1144" s="61"/>
    </row>
    <row r="1145" spans="5:13">
      <c r="E1145" s="12"/>
      <c r="H1145" s="12"/>
      <c r="I1145" s="72"/>
      <c r="K1145" s="12"/>
      <c r="M1145" s="61"/>
    </row>
    <row r="1146" spans="5:13">
      <c r="E1146" s="12"/>
      <c r="H1146" s="12"/>
      <c r="I1146" s="72"/>
      <c r="K1146" s="12"/>
      <c r="M1146" s="61"/>
    </row>
    <row r="1147" spans="5:13">
      <c r="E1147" s="12"/>
      <c r="H1147" s="12"/>
      <c r="I1147" s="72"/>
      <c r="K1147" s="12"/>
      <c r="M1147" s="61"/>
    </row>
    <row r="1148" spans="5:13">
      <c r="E1148" s="12"/>
      <c r="H1148" s="12"/>
      <c r="I1148" s="72"/>
      <c r="K1148" s="12"/>
      <c r="M1148" s="61"/>
    </row>
    <row r="1149" spans="5:13">
      <c r="E1149" s="12"/>
      <c r="H1149" s="12"/>
      <c r="I1149" s="72"/>
      <c r="K1149" s="12"/>
      <c r="M1149" s="61"/>
    </row>
    <row r="1150" spans="5:13">
      <c r="E1150" s="12"/>
      <c r="H1150" s="12"/>
      <c r="I1150" s="72"/>
      <c r="K1150" s="12"/>
      <c r="M1150" s="61"/>
    </row>
    <row r="1151" spans="5:13">
      <c r="E1151" s="12"/>
      <c r="H1151" s="12"/>
      <c r="I1151" s="72"/>
      <c r="K1151" s="12"/>
      <c r="M1151" s="61"/>
    </row>
    <row r="1152" spans="5:13">
      <c r="E1152" s="12"/>
      <c r="H1152" s="12"/>
      <c r="I1152" s="72"/>
      <c r="K1152" s="12"/>
      <c r="M1152" s="61"/>
    </row>
    <row r="1153" spans="5:13">
      <c r="E1153" s="12"/>
      <c r="H1153" s="12"/>
      <c r="I1153" s="72"/>
      <c r="K1153" s="12"/>
      <c r="M1153" s="61"/>
    </row>
    <row r="1154" spans="5:13">
      <c r="E1154" s="12"/>
      <c r="H1154" s="12"/>
      <c r="I1154" s="72"/>
      <c r="K1154" s="12"/>
      <c r="M1154" s="61"/>
    </row>
    <row r="1155" spans="5:13">
      <c r="E1155" s="12"/>
      <c r="H1155" s="12"/>
      <c r="I1155" s="72"/>
      <c r="K1155" s="12"/>
      <c r="M1155" s="61"/>
    </row>
    <row r="1156" spans="5:13">
      <c r="E1156" s="12"/>
      <c r="H1156" s="12"/>
      <c r="I1156" s="72"/>
      <c r="K1156" s="12"/>
      <c r="M1156" s="61"/>
    </row>
    <row r="1157" spans="5:13">
      <c r="E1157" s="12"/>
      <c r="H1157" s="12"/>
      <c r="I1157" s="72"/>
      <c r="K1157" s="12"/>
      <c r="M1157" s="61"/>
    </row>
    <row r="1158" spans="5:13">
      <c r="E1158" s="12"/>
      <c r="H1158" s="12"/>
      <c r="I1158" s="72"/>
      <c r="K1158" s="12"/>
      <c r="M1158" s="61"/>
    </row>
    <row r="1159" spans="5:13">
      <c r="E1159" s="12"/>
      <c r="H1159" s="12"/>
      <c r="I1159" s="72"/>
      <c r="K1159" s="12"/>
      <c r="M1159" s="61"/>
    </row>
    <row r="1160" spans="5:13">
      <c r="E1160" s="12"/>
      <c r="H1160" s="12"/>
      <c r="I1160" s="72"/>
      <c r="K1160" s="12"/>
      <c r="M1160" s="61"/>
    </row>
    <row r="1161" spans="5:13">
      <c r="E1161" s="12"/>
      <c r="H1161" s="12"/>
      <c r="I1161" s="72"/>
      <c r="K1161" s="12"/>
      <c r="M1161" s="61"/>
    </row>
    <row r="1162" spans="5:13">
      <c r="E1162" s="12"/>
      <c r="H1162" s="12"/>
      <c r="I1162" s="72"/>
      <c r="K1162" s="12"/>
      <c r="M1162" s="61"/>
    </row>
    <row r="1163" spans="5:13">
      <c r="E1163" s="12"/>
      <c r="H1163" s="12"/>
      <c r="I1163" s="72"/>
      <c r="K1163" s="12"/>
      <c r="M1163" s="61"/>
    </row>
    <row r="1164" spans="5:13">
      <c r="E1164" s="12"/>
      <c r="H1164" s="12"/>
      <c r="I1164" s="72"/>
      <c r="K1164" s="12"/>
      <c r="M1164" s="61"/>
    </row>
    <row r="1165" spans="5:13">
      <c r="E1165" s="12"/>
      <c r="H1165" s="12"/>
      <c r="I1165" s="72"/>
      <c r="K1165" s="12"/>
      <c r="M1165" s="61"/>
    </row>
    <row r="1166" spans="5:13">
      <c r="E1166" s="12"/>
      <c r="H1166" s="12"/>
      <c r="I1166" s="72"/>
      <c r="K1166" s="12"/>
      <c r="M1166" s="61"/>
    </row>
    <row r="1167" spans="5:13">
      <c r="E1167" s="12"/>
      <c r="H1167" s="12"/>
      <c r="I1167" s="72"/>
      <c r="K1167" s="12"/>
      <c r="M1167" s="61"/>
    </row>
    <row r="1168" spans="5:13">
      <c r="E1168" s="12"/>
      <c r="H1168" s="12"/>
      <c r="I1168" s="72"/>
      <c r="K1168" s="12"/>
      <c r="M1168" s="61"/>
    </row>
    <row r="1169" spans="5:13">
      <c r="E1169" s="12"/>
      <c r="H1169" s="12"/>
      <c r="I1169" s="72"/>
      <c r="K1169" s="12"/>
      <c r="M1169" s="61"/>
    </row>
    <row r="1170" spans="5:13">
      <c r="E1170" s="12"/>
      <c r="H1170" s="12"/>
      <c r="I1170" s="72"/>
      <c r="K1170" s="12"/>
      <c r="M1170" s="61"/>
    </row>
    <row r="1171" spans="5:13">
      <c r="E1171" s="12"/>
      <c r="H1171" s="12"/>
      <c r="I1171" s="72"/>
      <c r="K1171" s="12"/>
      <c r="M1171" s="61"/>
    </row>
    <row r="1172" spans="5:13">
      <c r="E1172" s="12"/>
      <c r="H1172" s="12"/>
      <c r="I1172" s="72"/>
      <c r="K1172" s="12"/>
      <c r="M1172" s="61"/>
    </row>
    <row r="1173" spans="5:13">
      <c r="E1173" s="12"/>
      <c r="H1173" s="12"/>
      <c r="I1173" s="72"/>
      <c r="K1173" s="12"/>
      <c r="M1173" s="61"/>
    </row>
    <row r="1174" spans="5:13">
      <c r="E1174" s="12"/>
      <c r="H1174" s="12"/>
      <c r="I1174" s="72"/>
      <c r="K1174" s="12"/>
      <c r="M1174" s="61"/>
    </row>
    <row r="1175" spans="5:13">
      <c r="E1175" s="12"/>
      <c r="H1175" s="12"/>
      <c r="I1175" s="72"/>
      <c r="K1175" s="12"/>
      <c r="M1175" s="61"/>
    </row>
    <row r="1176" spans="5:13">
      <c r="E1176" s="12"/>
      <c r="H1176" s="12"/>
      <c r="I1176" s="72"/>
      <c r="K1176" s="12"/>
      <c r="M1176" s="61"/>
    </row>
    <row r="1177" spans="5:13">
      <c r="E1177" s="12"/>
      <c r="H1177" s="12"/>
      <c r="I1177" s="72"/>
      <c r="K1177" s="12"/>
      <c r="M1177" s="61"/>
    </row>
    <row r="1178" spans="5:13">
      <c r="E1178" s="12"/>
      <c r="H1178" s="12"/>
      <c r="I1178" s="72"/>
      <c r="K1178" s="12"/>
      <c r="M1178" s="61"/>
    </row>
    <row r="1179" spans="5:13">
      <c r="E1179" s="12"/>
      <c r="H1179" s="12"/>
      <c r="I1179" s="72"/>
      <c r="K1179" s="12"/>
      <c r="M1179" s="61"/>
    </row>
    <row r="1180" spans="5:13">
      <c r="E1180" s="12"/>
      <c r="H1180" s="12"/>
      <c r="I1180" s="72"/>
      <c r="K1180" s="12"/>
      <c r="M1180" s="61"/>
    </row>
    <row r="1181" spans="5:13">
      <c r="E1181" s="12"/>
      <c r="H1181" s="12"/>
      <c r="I1181" s="72"/>
      <c r="K1181" s="12"/>
      <c r="M1181" s="61"/>
    </row>
    <row r="1182" spans="5:13">
      <c r="E1182" s="12"/>
      <c r="H1182" s="12"/>
      <c r="I1182" s="72"/>
      <c r="K1182" s="12"/>
      <c r="M1182" s="61"/>
    </row>
    <row r="1183" spans="5:13">
      <c r="E1183" s="12"/>
      <c r="H1183" s="12"/>
      <c r="I1183" s="72"/>
      <c r="K1183" s="12"/>
      <c r="M1183" s="61"/>
    </row>
    <row r="1184" spans="5:13">
      <c r="E1184" s="12"/>
      <c r="H1184" s="12"/>
      <c r="I1184" s="72"/>
      <c r="K1184" s="12"/>
      <c r="M1184" s="61"/>
    </row>
    <row r="1185" spans="5:13">
      <c r="E1185" s="12"/>
      <c r="H1185" s="12"/>
      <c r="I1185" s="72"/>
      <c r="K1185" s="12"/>
      <c r="M1185" s="61"/>
    </row>
    <row r="1186" spans="5:13">
      <c r="E1186" s="12"/>
      <c r="H1186" s="12"/>
      <c r="I1186" s="72"/>
      <c r="K1186" s="12"/>
      <c r="M1186" s="61"/>
    </row>
    <row r="1187" spans="5:13">
      <c r="E1187" s="12"/>
      <c r="H1187" s="12"/>
      <c r="I1187" s="72"/>
      <c r="K1187" s="12"/>
      <c r="M1187" s="61"/>
    </row>
    <row r="1188" spans="5:13">
      <c r="E1188" s="12"/>
      <c r="H1188" s="12"/>
      <c r="I1188" s="72"/>
      <c r="K1188" s="12"/>
      <c r="M1188" s="61"/>
    </row>
    <row r="1189" spans="5:13">
      <c r="E1189" s="12"/>
      <c r="H1189" s="12"/>
      <c r="I1189" s="72"/>
      <c r="K1189" s="12"/>
      <c r="M1189" s="61"/>
    </row>
    <row r="1190" spans="5:13">
      <c r="E1190" s="12"/>
      <c r="H1190" s="12"/>
      <c r="I1190" s="72"/>
      <c r="K1190" s="12"/>
      <c r="M1190" s="61"/>
    </row>
    <row r="1191" spans="5:13">
      <c r="E1191" s="12"/>
      <c r="H1191" s="12"/>
      <c r="I1191" s="72"/>
      <c r="K1191" s="12"/>
      <c r="M1191" s="61"/>
    </row>
    <row r="1192" spans="5:13">
      <c r="E1192" s="12"/>
      <c r="H1192" s="12"/>
      <c r="I1192" s="72"/>
      <c r="K1192" s="12"/>
      <c r="M1192" s="61"/>
    </row>
    <row r="1193" spans="5:13">
      <c r="E1193" s="12"/>
      <c r="H1193" s="12"/>
      <c r="I1193" s="72"/>
      <c r="K1193" s="12"/>
      <c r="M1193" s="61"/>
    </row>
    <row r="1194" spans="5:13">
      <c r="E1194" s="12"/>
      <c r="H1194" s="12"/>
      <c r="I1194" s="72"/>
      <c r="K1194" s="12"/>
      <c r="M1194" s="61"/>
    </row>
    <row r="1195" spans="5:13">
      <c r="E1195" s="12"/>
      <c r="H1195" s="12"/>
      <c r="I1195" s="72"/>
      <c r="K1195" s="12"/>
      <c r="M1195" s="61"/>
    </row>
    <row r="1196" spans="5:13">
      <c r="E1196" s="12"/>
      <c r="H1196" s="12"/>
      <c r="I1196" s="72"/>
      <c r="K1196" s="12"/>
      <c r="M1196" s="61"/>
    </row>
    <row r="1197" spans="5:13">
      <c r="E1197" s="12"/>
      <c r="H1197" s="12"/>
      <c r="I1197" s="72"/>
      <c r="K1197" s="12"/>
      <c r="M1197" s="61"/>
    </row>
    <row r="1198" spans="5:13">
      <c r="E1198" s="12"/>
      <c r="H1198" s="12"/>
      <c r="I1198" s="72"/>
      <c r="K1198" s="12"/>
      <c r="M1198" s="61"/>
    </row>
    <row r="1199" spans="5:13">
      <c r="E1199" s="12"/>
      <c r="H1199" s="12"/>
      <c r="I1199" s="72"/>
      <c r="K1199" s="12"/>
      <c r="M1199" s="61"/>
    </row>
    <row r="1200" spans="5:13">
      <c r="E1200" s="12"/>
      <c r="H1200" s="12"/>
      <c r="I1200" s="72"/>
      <c r="K1200" s="12"/>
      <c r="M1200" s="61"/>
    </row>
    <row r="1201" spans="5:13">
      <c r="E1201" s="12"/>
      <c r="H1201" s="12"/>
      <c r="I1201" s="72"/>
      <c r="K1201" s="12"/>
      <c r="M1201" s="61"/>
    </row>
    <row r="1202" spans="5:13">
      <c r="E1202" s="12"/>
      <c r="H1202" s="12"/>
      <c r="I1202" s="72"/>
      <c r="K1202" s="12"/>
      <c r="M1202" s="61"/>
    </row>
    <row r="1203" spans="5:13">
      <c r="E1203" s="12"/>
      <c r="H1203" s="12"/>
      <c r="I1203" s="72"/>
      <c r="K1203" s="12"/>
      <c r="M1203" s="61"/>
    </row>
    <row r="1204" spans="5:13">
      <c r="E1204" s="12"/>
      <c r="H1204" s="12"/>
      <c r="I1204" s="72"/>
      <c r="K1204" s="12"/>
      <c r="M1204" s="61"/>
    </row>
    <row r="1205" spans="5:13">
      <c r="E1205" s="12"/>
      <c r="H1205" s="12"/>
      <c r="I1205" s="72"/>
      <c r="K1205" s="12"/>
      <c r="M1205" s="61"/>
    </row>
    <row r="1206" spans="5:13">
      <c r="E1206" s="12"/>
      <c r="H1206" s="12"/>
      <c r="I1206" s="72"/>
      <c r="K1206" s="12"/>
      <c r="M1206" s="61"/>
    </row>
    <row r="1207" spans="5:13">
      <c r="E1207" s="12"/>
      <c r="H1207" s="12"/>
      <c r="I1207" s="72"/>
      <c r="K1207" s="12"/>
      <c r="M1207" s="61"/>
    </row>
    <row r="1208" spans="5:13">
      <c r="E1208" s="12"/>
      <c r="H1208" s="12"/>
      <c r="I1208" s="72"/>
      <c r="K1208" s="12"/>
      <c r="M1208" s="61"/>
    </row>
    <row r="1209" spans="5:13">
      <c r="E1209" s="12"/>
      <c r="H1209" s="12"/>
      <c r="I1209" s="72"/>
      <c r="K1209" s="12"/>
      <c r="M1209" s="61"/>
    </row>
    <row r="1210" spans="5:13">
      <c r="E1210" s="12"/>
      <c r="H1210" s="12"/>
      <c r="I1210" s="72"/>
      <c r="K1210" s="12"/>
      <c r="M1210" s="61"/>
    </row>
    <row r="1211" spans="5:13">
      <c r="E1211" s="12"/>
      <c r="H1211" s="12"/>
      <c r="I1211" s="72"/>
      <c r="K1211" s="12"/>
      <c r="M1211" s="61"/>
    </row>
    <row r="1212" spans="5:13">
      <c r="E1212" s="12"/>
      <c r="H1212" s="12"/>
      <c r="I1212" s="72"/>
      <c r="K1212" s="12"/>
      <c r="M1212" s="61"/>
    </row>
    <row r="1213" spans="5:13">
      <c r="E1213" s="12"/>
      <c r="H1213" s="12"/>
      <c r="I1213" s="72"/>
      <c r="K1213" s="12"/>
      <c r="M1213" s="61"/>
    </row>
    <row r="1214" spans="5:13">
      <c r="E1214" s="12"/>
      <c r="H1214" s="12"/>
      <c r="I1214" s="72"/>
      <c r="K1214" s="12"/>
      <c r="M1214" s="61"/>
    </row>
    <row r="1215" spans="5:13">
      <c r="E1215" s="12"/>
      <c r="H1215" s="12"/>
      <c r="I1215" s="72"/>
      <c r="K1215" s="12"/>
      <c r="M1215" s="61"/>
    </row>
    <row r="1216" spans="5:13">
      <c r="E1216" s="12"/>
      <c r="H1216" s="12"/>
      <c r="I1216" s="72"/>
      <c r="K1216" s="12"/>
      <c r="M1216" s="61"/>
    </row>
    <row r="1217" spans="5:13">
      <c r="E1217" s="12"/>
      <c r="H1217" s="12"/>
      <c r="I1217" s="72"/>
      <c r="K1217" s="12"/>
      <c r="M1217" s="61"/>
    </row>
    <row r="1218" spans="5:13">
      <c r="E1218" s="12"/>
      <c r="H1218" s="12"/>
      <c r="I1218" s="72"/>
      <c r="K1218" s="12"/>
      <c r="M1218" s="61"/>
    </row>
    <row r="1219" spans="5:13">
      <c r="E1219" s="12"/>
      <c r="H1219" s="12"/>
      <c r="I1219" s="72"/>
      <c r="K1219" s="12"/>
      <c r="M1219" s="61"/>
    </row>
    <row r="1220" spans="5:13">
      <c r="E1220" s="12"/>
      <c r="H1220" s="12"/>
      <c r="I1220" s="72"/>
      <c r="K1220" s="12"/>
      <c r="M1220" s="61"/>
    </row>
    <row r="1221" spans="5:13">
      <c r="E1221" s="12"/>
      <c r="H1221" s="12"/>
      <c r="I1221" s="72"/>
      <c r="K1221" s="12"/>
      <c r="M1221" s="61"/>
    </row>
    <row r="1222" spans="5:13">
      <c r="E1222" s="12"/>
      <c r="H1222" s="12"/>
      <c r="I1222" s="72"/>
      <c r="K1222" s="12"/>
      <c r="M1222" s="61"/>
    </row>
    <row r="1223" spans="5:13">
      <c r="E1223" s="12"/>
      <c r="H1223" s="12"/>
      <c r="I1223" s="72"/>
      <c r="K1223" s="12"/>
      <c r="M1223" s="61"/>
    </row>
    <row r="1224" spans="5:13">
      <c r="E1224" s="12"/>
      <c r="H1224" s="12"/>
      <c r="I1224" s="72"/>
      <c r="K1224" s="12"/>
      <c r="M1224" s="61"/>
    </row>
    <row r="1225" spans="5:13">
      <c r="E1225" s="12"/>
      <c r="H1225" s="12"/>
      <c r="I1225" s="72"/>
      <c r="K1225" s="12"/>
      <c r="M1225" s="61"/>
    </row>
    <row r="1226" spans="5:13">
      <c r="E1226" s="12"/>
      <c r="H1226" s="12"/>
      <c r="I1226" s="72"/>
      <c r="K1226" s="12"/>
      <c r="M1226" s="61"/>
    </row>
    <row r="1227" spans="5:13">
      <c r="E1227" s="12"/>
      <c r="H1227" s="12"/>
      <c r="I1227" s="72"/>
      <c r="K1227" s="12"/>
      <c r="M1227" s="61"/>
    </row>
    <row r="1228" spans="5:13">
      <c r="E1228" s="12"/>
      <c r="H1228" s="12"/>
      <c r="I1228" s="72"/>
      <c r="K1228" s="12"/>
      <c r="M1228" s="61"/>
    </row>
    <row r="1229" spans="5:13">
      <c r="E1229" s="12"/>
      <c r="H1229" s="12"/>
      <c r="I1229" s="72"/>
      <c r="K1229" s="12"/>
      <c r="M1229" s="61"/>
    </row>
    <row r="1230" spans="5:13">
      <c r="E1230" s="12"/>
      <c r="H1230" s="12"/>
      <c r="I1230" s="72"/>
      <c r="K1230" s="12"/>
      <c r="M1230" s="61"/>
    </row>
    <row r="1231" spans="5:13">
      <c r="E1231" s="12"/>
      <c r="H1231" s="12"/>
      <c r="I1231" s="72"/>
      <c r="K1231" s="12"/>
      <c r="M1231" s="61"/>
    </row>
    <row r="1232" spans="5:13">
      <c r="E1232" s="12"/>
      <c r="H1232" s="12"/>
      <c r="I1232" s="72"/>
      <c r="K1232" s="12"/>
      <c r="M1232" s="61"/>
    </row>
    <row r="1233" spans="5:13">
      <c r="E1233" s="12"/>
      <c r="H1233" s="12"/>
      <c r="I1233" s="72"/>
      <c r="K1233" s="12"/>
      <c r="M1233" s="61"/>
    </row>
    <row r="1234" spans="5:13">
      <c r="E1234" s="12"/>
      <c r="H1234" s="12"/>
      <c r="I1234" s="72"/>
      <c r="K1234" s="12"/>
      <c r="M1234" s="61"/>
    </row>
    <row r="1235" spans="5:13">
      <c r="E1235" s="12"/>
      <c r="H1235" s="12"/>
      <c r="I1235" s="72"/>
      <c r="K1235" s="12"/>
      <c r="M1235" s="61"/>
    </row>
    <row r="1236" spans="5:13">
      <c r="E1236" s="12"/>
      <c r="H1236" s="12"/>
      <c r="I1236" s="72"/>
      <c r="K1236" s="12"/>
      <c r="M1236" s="61"/>
    </row>
    <row r="1237" spans="5:13">
      <c r="E1237" s="12"/>
      <c r="H1237" s="12"/>
      <c r="I1237" s="72"/>
      <c r="K1237" s="12"/>
      <c r="M1237" s="61"/>
    </row>
    <row r="1238" spans="5:13">
      <c r="E1238" s="12"/>
      <c r="H1238" s="12"/>
      <c r="I1238" s="72"/>
      <c r="K1238" s="12"/>
      <c r="M1238" s="61"/>
    </row>
    <row r="1239" spans="5:13">
      <c r="E1239" s="12"/>
      <c r="H1239" s="12"/>
      <c r="I1239" s="72"/>
      <c r="K1239" s="12"/>
      <c r="M1239" s="61"/>
    </row>
    <row r="1240" spans="5:13">
      <c r="E1240" s="12"/>
      <c r="H1240" s="12"/>
      <c r="I1240" s="72"/>
      <c r="K1240" s="12"/>
      <c r="M1240" s="61"/>
    </row>
    <row r="1241" spans="5:13">
      <c r="E1241" s="12"/>
      <c r="H1241" s="12"/>
      <c r="I1241" s="72"/>
      <c r="K1241" s="12"/>
      <c r="M1241" s="61"/>
    </row>
    <row r="1242" spans="5:13">
      <c r="E1242" s="12"/>
      <c r="H1242" s="12"/>
      <c r="I1242" s="72"/>
      <c r="K1242" s="12"/>
      <c r="M1242" s="61"/>
    </row>
    <row r="1243" spans="5:13">
      <c r="E1243" s="12"/>
      <c r="H1243" s="12"/>
      <c r="I1243" s="72"/>
      <c r="K1243" s="12"/>
      <c r="M1243" s="61"/>
    </row>
    <row r="1244" spans="5:13">
      <c r="E1244" s="12"/>
      <c r="H1244" s="12"/>
      <c r="I1244" s="72"/>
      <c r="K1244" s="12"/>
      <c r="M1244" s="61"/>
    </row>
    <row r="1245" spans="5:13">
      <c r="E1245" s="12"/>
      <c r="H1245" s="12"/>
      <c r="I1245" s="72"/>
      <c r="K1245" s="12"/>
      <c r="M1245" s="61"/>
    </row>
    <row r="1246" spans="5:13">
      <c r="E1246" s="12"/>
      <c r="H1246" s="12"/>
      <c r="I1246" s="72"/>
      <c r="K1246" s="12"/>
      <c r="M1246" s="61"/>
    </row>
    <row r="1247" spans="5:13">
      <c r="E1247" s="12"/>
      <c r="H1247" s="12"/>
      <c r="I1247" s="72"/>
      <c r="K1247" s="12"/>
      <c r="M1247" s="61"/>
    </row>
    <row r="1248" spans="5:13">
      <c r="E1248" s="12"/>
      <c r="H1248" s="12"/>
      <c r="I1248" s="72"/>
      <c r="K1248" s="12"/>
      <c r="M1248" s="61"/>
    </row>
    <row r="1249" spans="5:13">
      <c r="E1249" s="12"/>
      <c r="H1249" s="12"/>
      <c r="I1249" s="72"/>
      <c r="K1249" s="12"/>
      <c r="M1249" s="61"/>
    </row>
    <row r="1250" spans="5:13">
      <c r="E1250" s="12"/>
      <c r="H1250" s="12"/>
      <c r="I1250" s="72"/>
      <c r="K1250" s="12"/>
      <c r="M1250" s="61"/>
    </row>
    <row r="1251" spans="5:13">
      <c r="E1251" s="12"/>
      <c r="H1251" s="12"/>
      <c r="I1251" s="72"/>
      <c r="K1251" s="12"/>
      <c r="M1251" s="61"/>
    </row>
    <row r="1252" spans="5:13">
      <c r="E1252" s="12"/>
      <c r="H1252" s="12"/>
      <c r="I1252" s="72"/>
      <c r="K1252" s="12"/>
      <c r="M1252" s="61"/>
    </row>
    <row r="1253" spans="5:13">
      <c r="E1253" s="12"/>
      <c r="H1253" s="12"/>
      <c r="I1253" s="72"/>
      <c r="K1253" s="12"/>
      <c r="M1253" s="61"/>
    </row>
    <row r="1254" spans="5:13">
      <c r="E1254" s="12"/>
      <c r="H1254" s="12"/>
      <c r="I1254" s="72"/>
      <c r="K1254" s="12"/>
      <c r="M1254" s="61"/>
    </row>
    <row r="1255" spans="5:13">
      <c r="E1255" s="12"/>
      <c r="H1255" s="12"/>
      <c r="I1255" s="72"/>
      <c r="K1255" s="12"/>
      <c r="M1255" s="61"/>
    </row>
    <row r="1256" spans="5:13">
      <c r="E1256" s="12"/>
      <c r="H1256" s="12"/>
      <c r="I1256" s="72"/>
      <c r="K1256" s="12"/>
      <c r="M1256" s="61"/>
    </row>
    <row r="1257" spans="5:13">
      <c r="E1257" s="12"/>
      <c r="H1257" s="12"/>
      <c r="I1257" s="72"/>
      <c r="K1257" s="12"/>
      <c r="M1257" s="61"/>
    </row>
    <row r="1258" spans="5:13">
      <c r="E1258" s="12"/>
      <c r="H1258" s="12"/>
      <c r="I1258" s="72"/>
      <c r="K1258" s="12"/>
      <c r="M1258" s="61"/>
    </row>
    <row r="1259" spans="5:13">
      <c r="E1259" s="12"/>
      <c r="H1259" s="12"/>
      <c r="I1259" s="72"/>
      <c r="K1259" s="12"/>
      <c r="M1259" s="61"/>
    </row>
    <row r="1260" spans="5:13">
      <c r="E1260" s="12"/>
      <c r="H1260" s="12"/>
      <c r="I1260" s="72"/>
      <c r="K1260" s="12"/>
      <c r="M1260" s="61"/>
    </row>
    <row r="1261" spans="5:13">
      <c r="E1261" s="12"/>
      <c r="H1261" s="12"/>
      <c r="I1261" s="72"/>
      <c r="K1261" s="12"/>
      <c r="M1261" s="61"/>
    </row>
    <row r="1262" spans="5:13">
      <c r="E1262" s="12"/>
      <c r="H1262" s="12"/>
      <c r="I1262" s="72"/>
      <c r="K1262" s="12"/>
      <c r="M1262" s="61"/>
    </row>
    <row r="1263" spans="5:13">
      <c r="E1263" s="12"/>
      <c r="H1263" s="12"/>
      <c r="I1263" s="72"/>
      <c r="K1263" s="12"/>
      <c r="M1263" s="61"/>
    </row>
    <row r="1264" spans="5:13">
      <c r="E1264" s="12"/>
      <c r="H1264" s="12"/>
      <c r="I1264" s="72"/>
      <c r="K1264" s="12"/>
      <c r="M1264" s="61"/>
    </row>
    <row r="1265" spans="5:13">
      <c r="E1265" s="12"/>
      <c r="H1265" s="12"/>
      <c r="I1265" s="72"/>
      <c r="K1265" s="12"/>
      <c r="M1265" s="61"/>
    </row>
    <row r="1266" spans="5:13">
      <c r="E1266" s="12"/>
      <c r="H1266" s="12"/>
      <c r="I1266" s="72"/>
      <c r="K1266" s="12"/>
      <c r="M1266" s="61"/>
    </row>
    <row r="1267" spans="5:13">
      <c r="E1267" s="12"/>
      <c r="H1267" s="12"/>
      <c r="I1267" s="72"/>
      <c r="K1267" s="12"/>
      <c r="M1267" s="61"/>
    </row>
    <row r="1268" spans="5:13">
      <c r="E1268" s="12"/>
      <c r="H1268" s="12"/>
      <c r="I1268" s="72"/>
      <c r="K1268" s="12"/>
      <c r="M1268" s="61"/>
    </row>
    <row r="1269" spans="5:13">
      <c r="E1269" s="12"/>
      <c r="H1269" s="12"/>
      <c r="I1269" s="72"/>
      <c r="K1269" s="12"/>
      <c r="M1269" s="61"/>
    </row>
    <row r="1270" spans="5:13">
      <c r="E1270" s="12"/>
      <c r="H1270" s="12"/>
      <c r="I1270" s="72"/>
      <c r="K1270" s="12"/>
      <c r="M1270" s="61"/>
    </row>
    <row r="1271" spans="5:13">
      <c r="E1271" s="12"/>
      <c r="H1271" s="12"/>
      <c r="I1271" s="72"/>
      <c r="K1271" s="12"/>
      <c r="M1271" s="61"/>
    </row>
    <row r="1272" spans="5:13">
      <c r="E1272" s="12"/>
      <c r="H1272" s="12"/>
      <c r="I1272" s="72"/>
      <c r="K1272" s="12"/>
      <c r="M1272" s="61"/>
    </row>
    <row r="1273" spans="5:13">
      <c r="E1273" s="12"/>
      <c r="H1273" s="12"/>
      <c r="I1273" s="72"/>
      <c r="K1273" s="12"/>
      <c r="M1273" s="61"/>
    </row>
    <row r="1274" spans="5:13">
      <c r="E1274" s="12"/>
      <c r="H1274" s="12"/>
      <c r="I1274" s="72"/>
      <c r="K1274" s="12"/>
      <c r="M1274" s="61"/>
    </row>
    <row r="1275" spans="5:13">
      <c r="E1275" s="12"/>
      <c r="H1275" s="12"/>
      <c r="I1275" s="72"/>
      <c r="K1275" s="12"/>
      <c r="M1275" s="61"/>
    </row>
    <row r="1276" spans="5:13">
      <c r="E1276" s="12"/>
      <c r="H1276" s="12"/>
      <c r="I1276" s="72"/>
      <c r="K1276" s="12"/>
      <c r="M1276" s="61"/>
    </row>
    <row r="1277" spans="5:13">
      <c r="E1277" s="12"/>
      <c r="H1277" s="12"/>
      <c r="I1277" s="72"/>
      <c r="K1277" s="12"/>
      <c r="M1277" s="61"/>
    </row>
    <row r="1278" spans="5:13">
      <c r="E1278" s="12"/>
      <c r="H1278" s="12"/>
      <c r="I1278" s="72"/>
      <c r="K1278" s="12"/>
      <c r="M1278" s="61"/>
    </row>
    <row r="1279" spans="5:13">
      <c r="E1279" s="12"/>
      <c r="H1279" s="12"/>
      <c r="I1279" s="72"/>
      <c r="K1279" s="12"/>
      <c r="M1279" s="61"/>
    </row>
    <row r="1280" spans="5:13">
      <c r="E1280" s="12"/>
      <c r="H1280" s="12"/>
      <c r="I1280" s="72"/>
      <c r="K1280" s="12"/>
      <c r="M1280" s="61"/>
    </row>
    <row r="1281" spans="5:13">
      <c r="E1281" s="12"/>
      <c r="H1281" s="12"/>
      <c r="I1281" s="72"/>
      <c r="K1281" s="12"/>
      <c r="M1281" s="61"/>
    </row>
    <row r="1282" spans="5:13">
      <c r="E1282" s="12"/>
      <c r="H1282" s="12"/>
      <c r="I1282" s="72"/>
      <c r="K1282" s="12"/>
      <c r="M1282" s="61"/>
    </row>
    <row r="1283" spans="5:13">
      <c r="E1283" s="12"/>
      <c r="H1283" s="12"/>
      <c r="I1283" s="72"/>
      <c r="K1283" s="12"/>
      <c r="M1283" s="61"/>
    </row>
    <row r="1284" spans="5:13">
      <c r="E1284" s="12"/>
      <c r="H1284" s="12"/>
      <c r="I1284" s="72"/>
      <c r="K1284" s="12"/>
      <c r="M1284" s="61"/>
    </row>
    <row r="1285" spans="5:13">
      <c r="E1285" s="12"/>
      <c r="H1285" s="12"/>
      <c r="I1285" s="72"/>
      <c r="K1285" s="12"/>
      <c r="M1285" s="61"/>
    </row>
    <row r="1286" spans="5:13">
      <c r="E1286" s="12"/>
      <c r="H1286" s="12"/>
      <c r="I1286" s="72"/>
      <c r="K1286" s="12"/>
      <c r="M1286" s="61"/>
    </row>
    <row r="1287" spans="5:13">
      <c r="E1287" s="12"/>
      <c r="H1287" s="12"/>
      <c r="I1287" s="72"/>
      <c r="K1287" s="12"/>
      <c r="M1287" s="61"/>
    </row>
    <row r="1288" spans="5:13">
      <c r="E1288" s="12"/>
      <c r="H1288" s="12"/>
      <c r="I1288" s="72"/>
      <c r="K1288" s="12"/>
      <c r="M1288" s="61"/>
    </row>
    <row r="1289" spans="5:13">
      <c r="E1289" s="12"/>
      <c r="H1289" s="12"/>
      <c r="I1289" s="72"/>
      <c r="K1289" s="12"/>
      <c r="M1289" s="61"/>
    </row>
    <row r="1290" spans="5:13">
      <c r="E1290" s="12"/>
      <c r="H1290" s="12"/>
      <c r="I1290" s="72"/>
      <c r="K1290" s="12"/>
      <c r="M1290" s="61"/>
    </row>
    <row r="1291" spans="5:13">
      <c r="E1291" s="12"/>
      <c r="H1291" s="12"/>
      <c r="I1291" s="72"/>
      <c r="K1291" s="12"/>
      <c r="M1291" s="61"/>
    </row>
    <row r="1292" spans="5:13">
      <c r="E1292" s="12"/>
      <c r="H1292" s="12"/>
      <c r="I1292" s="72"/>
      <c r="K1292" s="12"/>
      <c r="M1292" s="61"/>
    </row>
    <row r="1293" spans="5:13">
      <c r="E1293" s="12"/>
      <c r="H1293" s="12"/>
      <c r="I1293" s="72"/>
      <c r="K1293" s="12"/>
      <c r="M1293" s="61"/>
    </row>
    <row r="1294" spans="5:13">
      <c r="E1294" s="12"/>
      <c r="H1294" s="12"/>
      <c r="I1294" s="72"/>
      <c r="K1294" s="12"/>
      <c r="M1294" s="61"/>
    </row>
    <row r="1295" spans="5:13">
      <c r="E1295" s="12"/>
      <c r="H1295" s="12"/>
      <c r="I1295" s="72"/>
      <c r="K1295" s="12"/>
      <c r="M1295" s="61"/>
    </row>
    <row r="1296" spans="5:13">
      <c r="E1296" s="12"/>
      <c r="H1296" s="12"/>
      <c r="I1296" s="72"/>
      <c r="K1296" s="12"/>
      <c r="M1296" s="61"/>
    </row>
    <row r="1297" spans="5:13">
      <c r="E1297" s="12"/>
      <c r="H1297" s="12"/>
      <c r="I1297" s="72"/>
      <c r="K1297" s="12"/>
      <c r="M1297" s="61"/>
    </row>
    <row r="1298" spans="5:13">
      <c r="E1298" s="12"/>
      <c r="H1298" s="12"/>
      <c r="I1298" s="72"/>
      <c r="K1298" s="12"/>
      <c r="M1298" s="61"/>
    </row>
    <row r="1299" spans="5:13">
      <c r="E1299" s="12"/>
      <c r="H1299" s="12"/>
      <c r="I1299" s="72"/>
      <c r="K1299" s="12"/>
      <c r="M1299" s="61"/>
    </row>
    <row r="1300" spans="5:13">
      <c r="E1300" s="12"/>
      <c r="H1300" s="12"/>
      <c r="I1300" s="72"/>
      <c r="K1300" s="12"/>
      <c r="M1300" s="61"/>
    </row>
    <row r="1301" spans="5:13">
      <c r="E1301" s="12"/>
      <c r="H1301" s="12"/>
      <c r="I1301" s="72"/>
      <c r="K1301" s="12"/>
      <c r="M1301" s="61"/>
    </row>
    <row r="1302" spans="5:13">
      <c r="E1302" s="12"/>
      <c r="H1302" s="12"/>
      <c r="I1302" s="72"/>
      <c r="K1302" s="12"/>
      <c r="M1302" s="61"/>
    </row>
    <row r="1303" spans="5:13">
      <c r="E1303" s="12"/>
      <c r="H1303" s="12"/>
      <c r="I1303" s="72"/>
      <c r="K1303" s="12"/>
      <c r="M1303" s="61"/>
    </row>
    <row r="1304" spans="5:13">
      <c r="E1304" s="12"/>
      <c r="H1304" s="12"/>
      <c r="I1304" s="72"/>
      <c r="K1304" s="12"/>
      <c r="M1304" s="61"/>
    </row>
    <row r="1305" spans="5:13">
      <c r="E1305" s="12"/>
      <c r="H1305" s="12"/>
      <c r="I1305" s="72"/>
      <c r="K1305" s="12"/>
      <c r="M1305" s="61"/>
    </row>
    <row r="1306" spans="5:13">
      <c r="E1306" s="12"/>
      <c r="H1306" s="12"/>
      <c r="I1306" s="72"/>
      <c r="K1306" s="12"/>
      <c r="M1306" s="61"/>
    </row>
    <row r="1307" spans="5:13">
      <c r="E1307" s="12"/>
      <c r="H1307" s="12"/>
      <c r="I1307" s="72"/>
      <c r="K1307" s="12"/>
      <c r="M1307" s="61"/>
    </row>
    <row r="1308" spans="5:13">
      <c r="E1308" s="12"/>
      <c r="H1308" s="12"/>
      <c r="I1308" s="72"/>
      <c r="K1308" s="12"/>
      <c r="M1308" s="61"/>
    </row>
    <row r="1309" spans="5:13">
      <c r="E1309" s="12"/>
      <c r="H1309" s="12"/>
      <c r="I1309" s="72"/>
      <c r="K1309" s="12"/>
      <c r="M1309" s="61"/>
    </row>
    <row r="1310" spans="5:13">
      <c r="E1310" s="12"/>
      <c r="H1310" s="12"/>
      <c r="I1310" s="72"/>
      <c r="K1310" s="12"/>
      <c r="M1310" s="61"/>
    </row>
    <row r="1311" spans="5:13">
      <c r="E1311" s="12"/>
      <c r="H1311" s="12"/>
      <c r="I1311" s="72"/>
      <c r="K1311" s="12"/>
      <c r="M1311" s="61"/>
    </row>
    <row r="1312" spans="5:13">
      <c r="E1312" s="12"/>
      <c r="H1312" s="12"/>
      <c r="I1312" s="72"/>
      <c r="K1312" s="12"/>
      <c r="M1312" s="61"/>
    </row>
    <row r="1313" spans="5:13">
      <c r="E1313" s="12"/>
      <c r="H1313" s="12"/>
      <c r="I1313" s="72"/>
      <c r="K1313" s="12"/>
      <c r="M1313" s="61"/>
    </row>
    <row r="1314" spans="5:13">
      <c r="E1314" s="12"/>
      <c r="H1314" s="12"/>
      <c r="I1314" s="72"/>
      <c r="K1314" s="12"/>
      <c r="M1314" s="61"/>
    </row>
    <row r="1315" spans="5:13">
      <c r="E1315" s="12"/>
      <c r="H1315" s="12"/>
      <c r="I1315" s="72"/>
      <c r="K1315" s="12"/>
      <c r="M1315" s="61"/>
    </row>
    <row r="1316" spans="5:13">
      <c r="E1316" s="12"/>
      <c r="H1316" s="12"/>
      <c r="I1316" s="72"/>
      <c r="K1316" s="12"/>
      <c r="M1316" s="61"/>
    </row>
    <row r="1317" spans="5:13">
      <c r="E1317" s="12"/>
      <c r="H1317" s="12"/>
      <c r="I1317" s="72"/>
      <c r="K1317" s="12"/>
      <c r="M1317" s="61"/>
    </row>
    <row r="1318" spans="5:13">
      <c r="E1318" s="12"/>
      <c r="H1318" s="12"/>
      <c r="I1318" s="72"/>
      <c r="K1318" s="12"/>
      <c r="M1318" s="61"/>
    </row>
    <row r="1319" spans="5:13">
      <c r="E1319" s="12"/>
      <c r="H1319" s="12"/>
      <c r="I1319" s="72"/>
      <c r="K1319" s="12"/>
      <c r="M1319" s="61"/>
    </row>
    <row r="1320" spans="5:13">
      <c r="E1320" s="12"/>
      <c r="H1320" s="12"/>
      <c r="I1320" s="72"/>
      <c r="K1320" s="12"/>
      <c r="M1320" s="61"/>
    </row>
    <row r="1321" spans="5:13">
      <c r="E1321" s="12"/>
      <c r="H1321" s="12"/>
      <c r="I1321" s="72"/>
      <c r="K1321" s="12"/>
      <c r="M1321" s="61"/>
    </row>
    <row r="1322" spans="5:13">
      <c r="E1322" s="12"/>
      <c r="H1322" s="12"/>
      <c r="I1322" s="72"/>
      <c r="K1322" s="12"/>
      <c r="M1322" s="61"/>
    </row>
    <row r="1323" spans="5:13">
      <c r="E1323" s="12"/>
      <c r="H1323" s="12"/>
      <c r="I1323" s="72"/>
      <c r="K1323" s="12"/>
      <c r="M1323" s="61"/>
    </row>
    <row r="1324" spans="5:13">
      <c r="E1324" s="12"/>
      <c r="H1324" s="12"/>
      <c r="I1324" s="72"/>
      <c r="K1324" s="12"/>
      <c r="M1324" s="61"/>
    </row>
    <row r="1325" spans="5:13">
      <c r="E1325" s="12"/>
      <c r="H1325" s="12"/>
      <c r="I1325" s="72"/>
      <c r="K1325" s="12"/>
      <c r="M1325" s="61"/>
    </row>
    <row r="1326" spans="5:13">
      <c r="E1326" s="12"/>
      <c r="H1326" s="12"/>
      <c r="I1326" s="72"/>
      <c r="K1326" s="12"/>
      <c r="M1326" s="61"/>
    </row>
    <row r="1327" spans="5:13">
      <c r="E1327" s="12"/>
      <c r="H1327" s="12"/>
      <c r="I1327" s="72"/>
      <c r="K1327" s="12"/>
      <c r="M1327" s="61"/>
    </row>
    <row r="1328" spans="5:13">
      <c r="E1328" s="12"/>
      <c r="H1328" s="12"/>
      <c r="I1328" s="72"/>
      <c r="K1328" s="12"/>
      <c r="M1328" s="61"/>
    </row>
    <row r="1329" spans="5:13">
      <c r="E1329" s="12"/>
      <c r="H1329" s="12"/>
      <c r="I1329" s="72"/>
      <c r="K1329" s="12"/>
      <c r="M1329" s="61"/>
    </row>
    <row r="1330" spans="5:13">
      <c r="E1330" s="12"/>
      <c r="H1330" s="12"/>
      <c r="I1330" s="72"/>
      <c r="K1330" s="12"/>
      <c r="M1330" s="61"/>
    </row>
    <row r="1331" spans="5:13">
      <c r="E1331" s="12"/>
      <c r="H1331" s="12"/>
      <c r="I1331" s="72"/>
      <c r="K1331" s="12"/>
      <c r="M1331" s="61"/>
    </row>
    <row r="1332" spans="5:13">
      <c r="E1332" s="12"/>
      <c r="H1332" s="12"/>
      <c r="I1332" s="72"/>
      <c r="K1332" s="12"/>
      <c r="M1332" s="61"/>
    </row>
    <row r="1333" spans="5:13">
      <c r="E1333" s="12"/>
      <c r="H1333" s="12"/>
      <c r="I1333" s="72"/>
      <c r="K1333" s="12"/>
      <c r="M1333" s="61"/>
    </row>
    <row r="1334" spans="5:13">
      <c r="E1334" s="12"/>
      <c r="H1334" s="12"/>
      <c r="I1334" s="72"/>
      <c r="K1334" s="12"/>
      <c r="M1334" s="61"/>
    </row>
    <row r="1335" spans="5:13">
      <c r="E1335" s="12"/>
      <c r="H1335" s="12"/>
      <c r="I1335" s="72"/>
      <c r="K1335" s="12"/>
      <c r="M1335" s="61"/>
    </row>
    <row r="1336" spans="5:13">
      <c r="E1336" s="12"/>
      <c r="H1336" s="12"/>
      <c r="I1336" s="72"/>
      <c r="K1336" s="12"/>
      <c r="M1336" s="61"/>
    </row>
    <row r="1337" spans="5:13">
      <c r="E1337" s="12"/>
      <c r="H1337" s="12"/>
      <c r="I1337" s="72"/>
      <c r="K1337" s="12"/>
      <c r="M1337" s="61"/>
    </row>
    <row r="1338" spans="5:13">
      <c r="E1338" s="12"/>
      <c r="H1338" s="12"/>
      <c r="I1338" s="72"/>
      <c r="K1338" s="12"/>
      <c r="M1338" s="61"/>
    </row>
    <row r="1339" spans="5:13">
      <c r="E1339" s="12"/>
      <c r="H1339" s="12"/>
      <c r="I1339" s="72"/>
      <c r="K1339" s="12"/>
      <c r="M1339" s="61"/>
    </row>
    <row r="1340" spans="5:13">
      <c r="E1340" s="12"/>
      <c r="H1340" s="12"/>
      <c r="I1340" s="72"/>
      <c r="K1340" s="12"/>
      <c r="M1340" s="61"/>
    </row>
    <row r="1341" spans="5:13">
      <c r="E1341" s="12"/>
      <c r="H1341" s="12"/>
      <c r="I1341" s="72"/>
      <c r="K1341" s="12"/>
      <c r="M1341" s="61"/>
    </row>
    <row r="1342" spans="5:13">
      <c r="E1342" s="12"/>
      <c r="H1342" s="12"/>
      <c r="I1342" s="72"/>
      <c r="K1342" s="12"/>
      <c r="M1342" s="61"/>
    </row>
    <row r="1343" spans="5:13">
      <c r="E1343" s="12"/>
      <c r="H1343" s="12"/>
      <c r="I1343" s="72"/>
      <c r="K1343" s="12"/>
      <c r="M1343" s="61"/>
    </row>
    <row r="1344" spans="5:13">
      <c r="E1344" s="12"/>
      <c r="H1344" s="12"/>
      <c r="I1344" s="72"/>
      <c r="K1344" s="12"/>
      <c r="M1344" s="61"/>
    </row>
    <row r="1345" spans="5:13">
      <c r="E1345" s="12"/>
      <c r="H1345" s="12"/>
      <c r="I1345" s="72"/>
      <c r="K1345" s="12"/>
      <c r="M1345" s="61"/>
    </row>
    <row r="1346" spans="5:13">
      <c r="E1346" s="12"/>
      <c r="H1346" s="12"/>
      <c r="I1346" s="72"/>
      <c r="K1346" s="12"/>
      <c r="M1346" s="61"/>
    </row>
    <row r="1347" spans="5:13">
      <c r="E1347" s="12"/>
      <c r="H1347" s="12"/>
      <c r="I1347" s="72"/>
      <c r="K1347" s="12"/>
      <c r="M1347" s="61"/>
    </row>
    <row r="1348" spans="5:13">
      <c r="E1348" s="12"/>
      <c r="H1348" s="12"/>
      <c r="I1348" s="72"/>
      <c r="K1348" s="12"/>
      <c r="M1348" s="61"/>
    </row>
    <row r="1349" spans="5:13">
      <c r="E1349" s="12"/>
      <c r="H1349" s="12"/>
      <c r="I1349" s="72"/>
      <c r="K1349" s="12"/>
      <c r="M1349" s="61"/>
    </row>
    <row r="1350" spans="5:13">
      <c r="E1350" s="12"/>
      <c r="H1350" s="12"/>
      <c r="I1350" s="72"/>
      <c r="K1350" s="12"/>
      <c r="M1350" s="61"/>
    </row>
    <row r="1351" spans="5:13">
      <c r="E1351" s="12"/>
      <c r="H1351" s="12"/>
      <c r="I1351" s="72"/>
      <c r="K1351" s="12"/>
      <c r="M1351" s="61"/>
    </row>
    <row r="1352" spans="5:13">
      <c r="E1352" s="12"/>
      <c r="H1352" s="12"/>
      <c r="I1352" s="72"/>
      <c r="K1352" s="12"/>
      <c r="M1352" s="61"/>
    </row>
    <row r="1353" spans="5:13">
      <c r="E1353" s="12"/>
      <c r="H1353" s="12"/>
      <c r="I1353" s="72"/>
      <c r="K1353" s="12"/>
      <c r="M1353" s="61"/>
    </row>
    <row r="1354" spans="5:13">
      <c r="E1354" s="12"/>
      <c r="H1354" s="12"/>
      <c r="I1354" s="72"/>
      <c r="K1354" s="12"/>
      <c r="M1354" s="61"/>
    </row>
    <row r="1355" spans="5:13">
      <c r="E1355" s="12"/>
      <c r="H1355" s="12"/>
      <c r="I1355" s="72"/>
      <c r="K1355" s="12"/>
      <c r="M1355" s="61"/>
    </row>
    <row r="1356" spans="5:13">
      <c r="E1356" s="12"/>
      <c r="H1356" s="12"/>
      <c r="I1356" s="72"/>
      <c r="K1356" s="12"/>
      <c r="M1356" s="61"/>
    </row>
    <row r="1357" spans="5:13">
      <c r="E1357" s="12"/>
      <c r="H1357" s="12"/>
      <c r="I1357" s="72"/>
      <c r="K1357" s="12"/>
      <c r="M1357" s="61"/>
    </row>
    <row r="1358" spans="5:13">
      <c r="E1358" s="12"/>
      <c r="H1358" s="12"/>
      <c r="I1358" s="72"/>
      <c r="K1358" s="12"/>
      <c r="M1358" s="61"/>
    </row>
    <row r="1359" spans="5:13">
      <c r="E1359" s="12"/>
      <c r="H1359" s="12"/>
      <c r="I1359" s="72"/>
      <c r="K1359" s="12"/>
      <c r="M1359" s="61"/>
    </row>
    <row r="1360" spans="5:13">
      <c r="E1360" s="12"/>
      <c r="H1360" s="12"/>
      <c r="I1360" s="72"/>
      <c r="K1360" s="12"/>
      <c r="M1360" s="61"/>
    </row>
    <row r="1361" spans="5:13">
      <c r="E1361" s="12"/>
      <c r="H1361" s="12"/>
      <c r="I1361" s="72"/>
      <c r="K1361" s="12"/>
      <c r="M1361" s="61"/>
    </row>
    <row r="1362" spans="5:13">
      <c r="E1362" s="12"/>
      <c r="H1362" s="12"/>
      <c r="I1362" s="72"/>
      <c r="K1362" s="12"/>
      <c r="M1362" s="61"/>
    </row>
    <row r="1363" spans="5:13">
      <c r="E1363" s="12"/>
      <c r="H1363" s="12"/>
      <c r="I1363" s="72"/>
      <c r="K1363" s="12"/>
      <c r="M1363" s="61"/>
    </row>
    <row r="1364" spans="5:13">
      <c r="E1364" s="12"/>
      <c r="H1364" s="12"/>
      <c r="I1364" s="72"/>
      <c r="K1364" s="12"/>
      <c r="M1364" s="61"/>
    </row>
    <row r="1365" spans="5:13">
      <c r="E1365" s="12"/>
      <c r="H1365" s="12"/>
      <c r="I1365" s="72"/>
      <c r="K1365" s="12"/>
      <c r="M1365" s="61"/>
    </row>
    <row r="1366" spans="5:13">
      <c r="E1366" s="12"/>
      <c r="H1366" s="12"/>
      <c r="I1366" s="72"/>
      <c r="K1366" s="12"/>
      <c r="M1366" s="61"/>
    </row>
    <row r="1367" spans="5:13">
      <c r="E1367" s="12"/>
      <c r="H1367" s="12"/>
      <c r="I1367" s="72"/>
      <c r="K1367" s="12"/>
      <c r="M1367" s="61"/>
    </row>
    <row r="1368" spans="5:13">
      <c r="E1368" s="12"/>
      <c r="H1368" s="12"/>
      <c r="I1368" s="72"/>
      <c r="K1368" s="12"/>
      <c r="M1368" s="61"/>
    </row>
    <row r="1369" spans="5:13">
      <c r="E1369" s="12"/>
      <c r="H1369" s="12"/>
      <c r="I1369" s="72"/>
      <c r="K1369" s="12"/>
      <c r="M1369" s="61"/>
    </row>
    <row r="1370" spans="5:13">
      <c r="E1370" s="12"/>
      <c r="H1370" s="12"/>
      <c r="I1370" s="72"/>
      <c r="K1370" s="12"/>
      <c r="M1370" s="61"/>
    </row>
    <row r="1371" spans="5:13">
      <c r="E1371" s="12"/>
      <c r="H1371" s="12"/>
      <c r="I1371" s="72"/>
      <c r="K1371" s="12"/>
      <c r="M1371" s="61"/>
    </row>
    <row r="1372" spans="5:13">
      <c r="E1372" s="12"/>
      <c r="H1372" s="12"/>
      <c r="I1372" s="72"/>
      <c r="K1372" s="12"/>
      <c r="M1372" s="61"/>
    </row>
    <row r="1373" spans="5:13">
      <c r="E1373" s="12"/>
      <c r="H1373" s="12"/>
      <c r="I1373" s="72"/>
      <c r="K1373" s="12"/>
      <c r="M1373" s="61"/>
    </row>
    <row r="1374" spans="5:13">
      <c r="E1374" s="12"/>
      <c r="H1374" s="12"/>
      <c r="I1374" s="72"/>
      <c r="K1374" s="12"/>
      <c r="M1374" s="61"/>
    </row>
    <row r="1375" spans="5:13">
      <c r="E1375" s="12"/>
      <c r="H1375" s="12"/>
      <c r="I1375" s="72"/>
      <c r="K1375" s="12"/>
      <c r="M1375" s="61"/>
    </row>
    <row r="1376" spans="5:13">
      <c r="E1376" s="12"/>
      <c r="H1376" s="12"/>
      <c r="I1376" s="72"/>
      <c r="K1376" s="12"/>
      <c r="M1376" s="61"/>
    </row>
    <row r="1377" spans="5:13">
      <c r="E1377" s="12"/>
      <c r="H1377" s="12"/>
      <c r="I1377" s="72"/>
      <c r="K1377" s="12"/>
      <c r="M1377" s="61"/>
    </row>
    <row r="1378" spans="5:13">
      <c r="E1378" s="12"/>
      <c r="H1378" s="12"/>
      <c r="I1378" s="72"/>
      <c r="K1378" s="12"/>
      <c r="M1378" s="61"/>
    </row>
    <row r="1379" spans="5:13">
      <c r="E1379" s="12"/>
      <c r="H1379" s="12"/>
      <c r="I1379" s="72"/>
      <c r="K1379" s="12"/>
      <c r="M1379" s="61"/>
    </row>
    <row r="1380" spans="5:13">
      <c r="E1380" s="12"/>
      <c r="H1380" s="12"/>
      <c r="I1380" s="72"/>
      <c r="K1380" s="12"/>
      <c r="M1380" s="61"/>
    </row>
    <row r="1381" spans="5:13">
      <c r="E1381" s="12"/>
      <c r="H1381" s="12"/>
      <c r="I1381" s="72"/>
      <c r="K1381" s="12"/>
      <c r="M1381" s="61"/>
    </row>
    <row r="1382" spans="5:13">
      <c r="E1382" s="12"/>
      <c r="H1382" s="12"/>
      <c r="I1382" s="72"/>
      <c r="K1382" s="12"/>
      <c r="M1382" s="61"/>
    </row>
    <row r="1383" spans="5:13">
      <c r="E1383" s="12"/>
      <c r="H1383" s="12"/>
      <c r="I1383" s="72"/>
      <c r="K1383" s="12"/>
      <c r="M1383" s="61"/>
    </row>
    <row r="1384" spans="5:13">
      <c r="E1384" s="12"/>
      <c r="H1384" s="12"/>
      <c r="I1384" s="72"/>
      <c r="K1384" s="12"/>
      <c r="M1384" s="61"/>
    </row>
    <row r="1385" spans="5:13">
      <c r="E1385" s="12"/>
      <c r="H1385" s="12"/>
      <c r="I1385" s="72"/>
      <c r="K1385" s="12"/>
      <c r="M1385" s="61"/>
    </row>
    <row r="1386" spans="5:13">
      <c r="E1386" s="12"/>
      <c r="H1386" s="12"/>
      <c r="I1386" s="72"/>
      <c r="K1386" s="12"/>
      <c r="M1386" s="61"/>
    </row>
    <row r="1387" spans="5:13">
      <c r="E1387" s="12"/>
      <c r="H1387" s="12"/>
      <c r="I1387" s="72"/>
      <c r="K1387" s="12"/>
      <c r="M1387" s="61"/>
    </row>
    <row r="1388" spans="5:13">
      <c r="E1388" s="12"/>
      <c r="H1388" s="12"/>
      <c r="I1388" s="72"/>
      <c r="K1388" s="12"/>
      <c r="M1388" s="61"/>
    </row>
    <row r="1389" spans="5:13">
      <c r="E1389" s="12"/>
      <c r="H1389" s="12"/>
      <c r="I1389" s="72"/>
      <c r="K1389" s="12"/>
      <c r="M1389" s="61"/>
    </row>
    <row r="1390" spans="5:13">
      <c r="E1390" s="12"/>
      <c r="H1390" s="12"/>
      <c r="I1390" s="72"/>
      <c r="K1390" s="12"/>
      <c r="M1390" s="61"/>
    </row>
    <row r="1391" spans="5:13">
      <c r="E1391" s="12"/>
      <c r="H1391" s="12"/>
      <c r="I1391" s="72"/>
      <c r="K1391" s="12"/>
      <c r="M1391" s="61"/>
    </row>
    <row r="1392" spans="5:13">
      <c r="E1392" s="12"/>
      <c r="H1392" s="12"/>
      <c r="I1392" s="72"/>
      <c r="K1392" s="12"/>
      <c r="M1392" s="61"/>
    </row>
    <row r="1393" spans="5:13">
      <c r="E1393" s="12"/>
      <c r="H1393" s="12"/>
      <c r="I1393" s="72"/>
      <c r="K1393" s="12"/>
      <c r="M1393" s="61"/>
    </row>
    <row r="1394" spans="5:13">
      <c r="E1394" s="12"/>
      <c r="H1394" s="12"/>
      <c r="I1394" s="72"/>
      <c r="K1394" s="12"/>
      <c r="M1394" s="61"/>
    </row>
    <row r="1395" spans="5:13">
      <c r="E1395" s="12"/>
      <c r="H1395" s="12"/>
      <c r="I1395" s="72"/>
      <c r="K1395" s="12"/>
      <c r="M1395" s="61"/>
    </row>
    <row r="1396" spans="5:13">
      <c r="E1396" s="12"/>
      <c r="H1396" s="12"/>
      <c r="I1396" s="72"/>
      <c r="K1396" s="12"/>
      <c r="M1396" s="61"/>
    </row>
    <row r="1397" spans="5:13">
      <c r="E1397" s="12"/>
      <c r="H1397" s="12"/>
      <c r="I1397" s="72"/>
      <c r="K1397" s="12"/>
      <c r="M1397" s="61"/>
    </row>
    <row r="1398" spans="5:13">
      <c r="E1398" s="12"/>
      <c r="H1398" s="12"/>
      <c r="I1398" s="72"/>
      <c r="K1398" s="12"/>
      <c r="M1398" s="61"/>
    </row>
    <row r="1399" spans="5:13">
      <c r="E1399" s="12"/>
      <c r="H1399" s="12"/>
      <c r="I1399" s="72"/>
      <c r="K1399" s="12"/>
      <c r="M1399" s="61"/>
    </row>
    <row r="1400" spans="5:13">
      <c r="E1400" s="12"/>
      <c r="H1400" s="12"/>
      <c r="I1400" s="72"/>
      <c r="K1400" s="12"/>
      <c r="M1400" s="61"/>
    </row>
    <row r="1401" spans="5:13">
      <c r="E1401" s="12"/>
      <c r="H1401" s="12"/>
      <c r="I1401" s="72"/>
      <c r="K1401" s="12"/>
      <c r="M1401" s="61"/>
    </row>
    <row r="1402" spans="5:13">
      <c r="E1402" s="12"/>
      <c r="H1402" s="12"/>
      <c r="I1402" s="72"/>
      <c r="K1402" s="12"/>
      <c r="M1402" s="61"/>
    </row>
    <row r="1403" spans="5:13">
      <c r="E1403" s="12"/>
      <c r="H1403" s="12"/>
      <c r="I1403" s="72"/>
      <c r="K1403" s="12"/>
      <c r="M1403" s="61"/>
    </row>
    <row r="1404" spans="5:13">
      <c r="E1404" s="12"/>
      <c r="H1404" s="12"/>
      <c r="I1404" s="72"/>
      <c r="K1404" s="12"/>
      <c r="M1404" s="61"/>
    </row>
    <row r="1405" spans="5:13">
      <c r="E1405" s="12"/>
      <c r="H1405" s="12"/>
      <c r="I1405" s="72"/>
      <c r="K1405" s="12"/>
      <c r="M1405" s="61"/>
    </row>
    <row r="1406" spans="5:13">
      <c r="E1406" s="12"/>
      <c r="H1406" s="12"/>
      <c r="I1406" s="72"/>
      <c r="K1406" s="12"/>
      <c r="M1406" s="61"/>
    </row>
    <row r="1407" spans="5:13">
      <c r="E1407" s="12"/>
      <c r="H1407" s="12"/>
      <c r="I1407" s="72"/>
      <c r="K1407" s="12"/>
      <c r="M1407" s="61"/>
    </row>
    <row r="1408" spans="5:13">
      <c r="E1408" s="12"/>
      <c r="H1408" s="12"/>
      <c r="I1408" s="72"/>
      <c r="K1408" s="12"/>
      <c r="M1408" s="61"/>
    </row>
    <row r="1409" spans="5:13">
      <c r="E1409" s="12"/>
      <c r="H1409" s="12"/>
      <c r="I1409" s="72"/>
      <c r="K1409" s="12"/>
      <c r="M1409" s="61"/>
    </row>
    <row r="1410" spans="5:13">
      <c r="E1410" s="12"/>
      <c r="H1410" s="12"/>
      <c r="I1410" s="72"/>
      <c r="K1410" s="12"/>
      <c r="M1410" s="61"/>
    </row>
    <row r="1411" spans="5:13">
      <c r="E1411" s="12"/>
      <c r="H1411" s="12"/>
      <c r="I1411" s="72"/>
      <c r="K1411" s="12"/>
      <c r="M1411" s="61"/>
    </row>
    <row r="1412" spans="5:13">
      <c r="E1412" s="12"/>
      <c r="H1412" s="12"/>
      <c r="I1412" s="72"/>
      <c r="K1412" s="12"/>
      <c r="M1412" s="61"/>
    </row>
    <row r="1413" spans="5:13">
      <c r="E1413" s="12"/>
      <c r="H1413" s="12"/>
      <c r="I1413" s="72"/>
      <c r="K1413" s="12"/>
      <c r="M1413" s="61"/>
    </row>
    <row r="1414" spans="5:13">
      <c r="E1414" s="12"/>
      <c r="H1414" s="12"/>
      <c r="I1414" s="72"/>
      <c r="K1414" s="12"/>
      <c r="M1414" s="61"/>
    </row>
    <row r="1415" spans="5:13">
      <c r="E1415" s="12"/>
      <c r="H1415" s="12"/>
      <c r="I1415" s="72"/>
      <c r="K1415" s="12"/>
      <c r="M1415" s="61"/>
    </row>
    <row r="1416" spans="5:13">
      <c r="E1416" s="12"/>
      <c r="H1416" s="12"/>
      <c r="I1416" s="72"/>
      <c r="K1416" s="12"/>
      <c r="M1416" s="61"/>
    </row>
    <row r="1417" spans="5:13">
      <c r="E1417" s="12"/>
      <c r="H1417" s="12"/>
      <c r="I1417" s="72"/>
      <c r="K1417" s="12"/>
      <c r="M1417" s="61"/>
    </row>
    <row r="1418" spans="5:13">
      <c r="E1418" s="12"/>
      <c r="H1418" s="12"/>
      <c r="I1418" s="72"/>
      <c r="K1418" s="12"/>
      <c r="M1418" s="61"/>
    </row>
    <row r="1419" spans="5:13">
      <c r="E1419" s="12"/>
      <c r="H1419" s="12"/>
      <c r="I1419" s="72"/>
      <c r="K1419" s="12"/>
      <c r="M1419" s="61"/>
    </row>
    <row r="1420" spans="5:13">
      <c r="E1420" s="12"/>
      <c r="H1420" s="12"/>
      <c r="I1420" s="72"/>
      <c r="K1420" s="12"/>
      <c r="M1420" s="61"/>
    </row>
    <row r="1421" spans="5:13">
      <c r="E1421" s="12"/>
      <c r="H1421" s="12"/>
      <c r="I1421" s="72"/>
      <c r="K1421" s="12"/>
      <c r="M1421" s="61"/>
    </row>
    <row r="1422" spans="5:13">
      <c r="E1422" s="12"/>
      <c r="H1422" s="12"/>
      <c r="I1422" s="72"/>
      <c r="K1422" s="12"/>
      <c r="M1422" s="61"/>
    </row>
    <row r="1423" spans="5:13">
      <c r="E1423" s="12"/>
      <c r="H1423" s="12"/>
      <c r="I1423" s="72"/>
      <c r="K1423" s="12"/>
      <c r="M1423" s="61"/>
    </row>
    <row r="1424" spans="5:13">
      <c r="E1424" s="12"/>
      <c r="H1424" s="12"/>
      <c r="I1424" s="72"/>
      <c r="K1424" s="12"/>
      <c r="M1424" s="61"/>
    </row>
    <row r="1425" spans="5:13">
      <c r="E1425" s="12"/>
      <c r="H1425" s="12"/>
      <c r="I1425" s="72"/>
      <c r="K1425" s="12"/>
      <c r="M1425" s="61"/>
    </row>
    <row r="1426" spans="5:13">
      <c r="E1426" s="12"/>
      <c r="H1426" s="12"/>
      <c r="I1426" s="72"/>
      <c r="K1426" s="12"/>
      <c r="M1426" s="61"/>
    </row>
    <row r="1427" spans="5:13">
      <c r="E1427" s="12"/>
      <c r="H1427" s="12"/>
      <c r="I1427" s="72"/>
      <c r="K1427" s="12"/>
      <c r="M1427" s="61"/>
    </row>
    <row r="1428" spans="5:13">
      <c r="E1428" s="12"/>
      <c r="H1428" s="12"/>
      <c r="I1428" s="72"/>
      <c r="K1428" s="12"/>
      <c r="M1428" s="61"/>
    </row>
    <row r="1429" spans="5:13">
      <c r="E1429" s="12"/>
      <c r="H1429" s="12"/>
      <c r="I1429" s="72"/>
      <c r="K1429" s="12"/>
      <c r="M1429" s="61"/>
    </row>
    <row r="1430" spans="5:13">
      <c r="E1430" s="12"/>
      <c r="H1430" s="12"/>
      <c r="I1430" s="72"/>
      <c r="K1430" s="12"/>
      <c r="M1430" s="61"/>
    </row>
    <row r="1431" spans="5:13">
      <c r="E1431" s="12"/>
      <c r="H1431" s="12"/>
      <c r="I1431" s="72"/>
      <c r="K1431" s="12"/>
      <c r="M1431" s="61"/>
    </row>
    <row r="1432" spans="5:13">
      <c r="E1432" s="12"/>
      <c r="H1432" s="12"/>
      <c r="I1432" s="72"/>
      <c r="K1432" s="12"/>
      <c r="M1432" s="61"/>
    </row>
    <row r="1433" spans="5:13">
      <c r="E1433" s="12"/>
      <c r="H1433" s="12"/>
      <c r="I1433" s="72"/>
      <c r="K1433" s="12"/>
      <c r="M1433" s="61"/>
    </row>
    <row r="1434" spans="5:13">
      <c r="E1434" s="12"/>
      <c r="H1434" s="12"/>
      <c r="I1434" s="72"/>
      <c r="K1434" s="12"/>
      <c r="M1434" s="61"/>
    </row>
    <row r="1435" spans="5:13">
      <c r="E1435" s="12"/>
      <c r="H1435" s="12"/>
      <c r="I1435" s="72"/>
      <c r="K1435" s="12"/>
      <c r="M1435" s="61"/>
    </row>
    <row r="1436" spans="5:13">
      <c r="E1436" s="12"/>
      <c r="H1436" s="12"/>
      <c r="I1436" s="72"/>
      <c r="K1436" s="12"/>
      <c r="M1436" s="61"/>
    </row>
    <row r="1437" spans="5:13">
      <c r="E1437" s="12"/>
      <c r="H1437" s="12"/>
      <c r="I1437" s="72"/>
      <c r="K1437" s="12"/>
      <c r="M1437" s="61"/>
    </row>
    <row r="1438" spans="5:13">
      <c r="E1438" s="12"/>
      <c r="H1438" s="12"/>
      <c r="I1438" s="72"/>
      <c r="K1438" s="12"/>
      <c r="M1438" s="61"/>
    </row>
    <row r="1439" spans="5:13">
      <c r="E1439" s="12"/>
      <c r="H1439" s="12"/>
      <c r="I1439" s="72"/>
      <c r="K1439" s="12"/>
      <c r="M1439" s="61"/>
    </row>
    <row r="1440" spans="5:13">
      <c r="E1440" s="12"/>
      <c r="H1440" s="12"/>
      <c r="I1440" s="72"/>
      <c r="K1440" s="12"/>
      <c r="M1440" s="61"/>
    </row>
    <row r="1441" spans="5:13">
      <c r="E1441" s="12"/>
      <c r="H1441" s="12"/>
      <c r="I1441" s="72"/>
      <c r="K1441" s="12"/>
      <c r="M1441" s="61"/>
    </row>
    <row r="1442" spans="5:13">
      <c r="E1442" s="12"/>
      <c r="H1442" s="12"/>
      <c r="I1442" s="72"/>
      <c r="K1442" s="12"/>
      <c r="M1442" s="61"/>
    </row>
    <row r="1443" spans="5:13">
      <c r="E1443" s="12"/>
      <c r="H1443" s="12"/>
      <c r="I1443" s="72"/>
      <c r="K1443" s="12"/>
      <c r="M1443" s="61"/>
    </row>
    <row r="1444" spans="5:13">
      <c r="E1444" s="12"/>
      <c r="H1444" s="12"/>
      <c r="I1444" s="72"/>
      <c r="K1444" s="12"/>
      <c r="M1444" s="61"/>
    </row>
    <row r="1445" spans="5:13">
      <c r="E1445" s="12"/>
      <c r="H1445" s="12"/>
      <c r="I1445" s="72"/>
      <c r="K1445" s="12"/>
      <c r="M1445" s="61"/>
    </row>
    <row r="1446" spans="5:13">
      <c r="E1446" s="12"/>
      <c r="H1446" s="12"/>
      <c r="I1446" s="72"/>
      <c r="K1446" s="12"/>
      <c r="M1446" s="61"/>
    </row>
    <row r="1447" spans="5:13">
      <c r="E1447" s="12"/>
      <c r="H1447" s="12"/>
      <c r="I1447" s="72"/>
      <c r="K1447" s="12"/>
      <c r="M1447" s="61"/>
    </row>
    <row r="1448" spans="5:13">
      <c r="E1448" s="12"/>
      <c r="H1448" s="12"/>
      <c r="I1448" s="72"/>
      <c r="K1448" s="12"/>
      <c r="M1448" s="61"/>
    </row>
    <row r="1449" spans="5:13">
      <c r="E1449" s="12"/>
      <c r="H1449" s="12"/>
      <c r="I1449" s="72"/>
      <c r="K1449" s="12"/>
      <c r="M1449" s="61"/>
    </row>
    <row r="1450" spans="5:13">
      <c r="E1450" s="12"/>
      <c r="H1450" s="12"/>
      <c r="I1450" s="72"/>
      <c r="K1450" s="12"/>
      <c r="M1450" s="61"/>
    </row>
    <row r="1451" spans="5:13">
      <c r="E1451" s="12"/>
      <c r="H1451" s="12"/>
      <c r="I1451" s="72"/>
      <c r="K1451" s="12"/>
      <c r="M1451" s="61"/>
    </row>
    <row r="1452" spans="5:13">
      <c r="E1452" s="12"/>
      <c r="H1452" s="12"/>
      <c r="I1452" s="72"/>
      <c r="K1452" s="12"/>
      <c r="M1452" s="61"/>
    </row>
    <row r="1453" spans="5:13">
      <c r="E1453" s="12"/>
      <c r="H1453" s="12"/>
      <c r="I1453" s="72"/>
      <c r="K1453" s="12"/>
      <c r="M1453" s="61"/>
    </row>
    <row r="1454" spans="5:13">
      <c r="E1454" s="12"/>
      <c r="H1454" s="12"/>
      <c r="I1454" s="72"/>
      <c r="K1454" s="12"/>
      <c r="M1454" s="61"/>
    </row>
    <row r="1455" spans="5:13">
      <c r="E1455" s="12"/>
      <c r="H1455" s="12"/>
      <c r="I1455" s="72"/>
      <c r="K1455" s="12"/>
      <c r="M1455" s="61"/>
    </row>
    <row r="1456" spans="5:13">
      <c r="E1456" s="12"/>
      <c r="H1456" s="12"/>
      <c r="I1456" s="72"/>
      <c r="K1456" s="12"/>
      <c r="M1456" s="61"/>
    </row>
    <row r="1457" spans="5:13">
      <c r="E1457" s="12"/>
      <c r="H1457" s="12"/>
      <c r="I1457" s="72"/>
      <c r="K1457" s="12"/>
      <c r="M1457" s="61"/>
    </row>
    <row r="1458" spans="5:13">
      <c r="E1458" s="12"/>
      <c r="H1458" s="12"/>
      <c r="I1458" s="72"/>
      <c r="K1458" s="12"/>
      <c r="M1458" s="61"/>
    </row>
    <row r="1459" spans="5:13">
      <c r="E1459" s="12"/>
      <c r="H1459" s="12"/>
      <c r="I1459" s="72"/>
      <c r="K1459" s="12"/>
      <c r="M1459" s="61"/>
    </row>
    <row r="1460" spans="5:13">
      <c r="E1460" s="12"/>
      <c r="H1460" s="12"/>
      <c r="I1460" s="72"/>
      <c r="K1460" s="12"/>
      <c r="M1460" s="61"/>
    </row>
    <row r="1461" spans="5:13">
      <c r="E1461" s="12"/>
      <c r="H1461" s="12"/>
      <c r="I1461" s="72"/>
      <c r="K1461" s="12"/>
      <c r="M1461" s="61"/>
    </row>
    <row r="1462" spans="5:13">
      <c r="E1462" s="12"/>
      <c r="H1462" s="12"/>
      <c r="I1462" s="72"/>
      <c r="K1462" s="12"/>
      <c r="M1462" s="61"/>
    </row>
    <row r="1463" spans="5:13">
      <c r="E1463" s="12"/>
      <c r="H1463" s="12"/>
      <c r="I1463" s="72"/>
      <c r="K1463" s="12"/>
      <c r="M1463" s="61"/>
    </row>
    <row r="1464" spans="5:13">
      <c r="E1464" s="12"/>
      <c r="H1464" s="12"/>
      <c r="I1464" s="72"/>
      <c r="K1464" s="12"/>
      <c r="M1464" s="61"/>
    </row>
    <row r="1465" spans="5:13">
      <c r="E1465" s="12"/>
      <c r="H1465" s="12"/>
      <c r="I1465" s="72"/>
      <c r="K1465" s="12"/>
      <c r="M1465" s="61"/>
    </row>
    <row r="1466" spans="5:13">
      <c r="E1466" s="12"/>
      <c r="H1466" s="12"/>
      <c r="I1466" s="72"/>
      <c r="K1466" s="12"/>
      <c r="M1466" s="61"/>
    </row>
    <row r="1467" spans="5:13">
      <c r="E1467" s="12"/>
      <c r="H1467" s="12"/>
      <c r="I1467" s="72"/>
      <c r="K1467" s="12"/>
      <c r="M1467" s="61"/>
    </row>
    <row r="1468" spans="5:13">
      <c r="E1468" s="12"/>
      <c r="H1468" s="12"/>
      <c r="I1468" s="72"/>
      <c r="K1468" s="12"/>
      <c r="M1468" s="61"/>
    </row>
    <row r="1469" spans="5:13">
      <c r="E1469" s="12"/>
      <c r="H1469" s="12"/>
      <c r="I1469" s="72"/>
      <c r="K1469" s="12"/>
      <c r="M1469" s="61"/>
    </row>
    <row r="1470" spans="5:13">
      <c r="E1470" s="12"/>
      <c r="H1470" s="12"/>
      <c r="I1470" s="72"/>
      <c r="K1470" s="12"/>
      <c r="M1470" s="61"/>
    </row>
    <row r="1471" spans="5:13">
      <c r="E1471" s="12"/>
      <c r="H1471" s="12"/>
      <c r="I1471" s="72"/>
      <c r="K1471" s="12"/>
      <c r="M1471" s="61"/>
    </row>
    <row r="1472" spans="5:13">
      <c r="E1472" s="12"/>
      <c r="H1472" s="12"/>
      <c r="I1472" s="72"/>
      <c r="K1472" s="12"/>
      <c r="M1472" s="61"/>
    </row>
    <row r="1473" spans="5:13">
      <c r="E1473" s="12"/>
      <c r="H1473" s="12"/>
      <c r="I1473" s="72"/>
      <c r="K1473" s="12"/>
      <c r="M1473" s="61"/>
    </row>
    <row r="1474" spans="5:13">
      <c r="E1474" s="12"/>
      <c r="H1474" s="12"/>
      <c r="I1474" s="72"/>
      <c r="K1474" s="12"/>
      <c r="M1474" s="61"/>
    </row>
    <row r="1475" spans="5:13">
      <c r="E1475" s="12"/>
      <c r="H1475" s="12"/>
      <c r="I1475" s="72"/>
      <c r="K1475" s="12"/>
      <c r="M1475" s="61"/>
    </row>
    <row r="1476" spans="5:13">
      <c r="E1476" s="12"/>
      <c r="H1476" s="12"/>
      <c r="I1476" s="72"/>
      <c r="K1476" s="12"/>
      <c r="M1476" s="61"/>
    </row>
    <row r="1477" spans="5:13">
      <c r="E1477" s="12"/>
      <c r="H1477" s="12"/>
      <c r="I1477" s="72"/>
      <c r="K1477" s="12"/>
      <c r="M1477" s="61"/>
    </row>
    <row r="1478" spans="5:13">
      <c r="E1478" s="12"/>
      <c r="H1478" s="12"/>
      <c r="I1478" s="72"/>
      <c r="K1478" s="12"/>
      <c r="M1478" s="61"/>
    </row>
    <row r="1479" spans="5:13">
      <c r="E1479" s="12"/>
      <c r="H1479" s="12"/>
      <c r="I1479" s="72"/>
      <c r="K1479" s="12"/>
      <c r="M1479" s="61"/>
    </row>
    <row r="1480" spans="5:13">
      <c r="E1480" s="12"/>
      <c r="H1480" s="12"/>
      <c r="I1480" s="72"/>
      <c r="K1480" s="12"/>
      <c r="M1480" s="61"/>
    </row>
    <row r="1481" spans="5:13">
      <c r="E1481" s="12"/>
      <c r="H1481" s="12"/>
      <c r="I1481" s="72"/>
      <c r="K1481" s="12"/>
      <c r="M1481" s="61"/>
    </row>
    <row r="1482" spans="5:13">
      <c r="E1482" s="12"/>
      <c r="H1482" s="12"/>
      <c r="I1482" s="72"/>
      <c r="K1482" s="12"/>
      <c r="M1482" s="61"/>
    </row>
    <row r="1483" spans="5:13">
      <c r="E1483" s="12"/>
      <c r="H1483" s="12"/>
      <c r="I1483" s="72"/>
      <c r="K1483" s="12"/>
      <c r="M1483" s="61"/>
    </row>
    <row r="1484" spans="5:13">
      <c r="E1484" s="12"/>
      <c r="H1484" s="12"/>
      <c r="I1484" s="72"/>
      <c r="K1484" s="12"/>
      <c r="M1484" s="61"/>
    </row>
    <row r="1485" spans="5:13">
      <c r="E1485" s="12"/>
      <c r="H1485" s="12"/>
      <c r="I1485" s="72"/>
      <c r="K1485" s="12"/>
      <c r="M1485" s="61"/>
    </row>
    <row r="1486" spans="5:13">
      <c r="E1486" s="12"/>
      <c r="H1486" s="12"/>
      <c r="I1486" s="72"/>
      <c r="K1486" s="12"/>
      <c r="M1486" s="61"/>
    </row>
    <row r="1487" spans="5:13">
      <c r="E1487" s="12"/>
      <c r="H1487" s="12"/>
      <c r="I1487" s="72"/>
      <c r="K1487" s="12"/>
      <c r="M1487" s="61"/>
    </row>
    <row r="1488" spans="5:13">
      <c r="E1488" s="12"/>
      <c r="H1488" s="12"/>
      <c r="I1488" s="72"/>
      <c r="K1488" s="12"/>
      <c r="M1488" s="61"/>
    </row>
    <row r="1489" spans="5:13">
      <c r="E1489" s="12"/>
      <c r="H1489" s="12"/>
      <c r="I1489" s="72"/>
      <c r="K1489" s="12"/>
      <c r="M1489" s="61"/>
    </row>
    <row r="1490" spans="5:13">
      <c r="E1490" s="12"/>
      <c r="H1490" s="12"/>
      <c r="I1490" s="72"/>
      <c r="K1490" s="12"/>
      <c r="M1490" s="61"/>
    </row>
    <row r="1491" spans="5:13">
      <c r="E1491" s="12"/>
      <c r="H1491" s="12"/>
      <c r="I1491" s="72"/>
      <c r="K1491" s="12"/>
      <c r="M1491" s="61"/>
    </row>
    <row r="1492" spans="5:13">
      <c r="E1492" s="12"/>
      <c r="H1492" s="12"/>
      <c r="I1492" s="72"/>
      <c r="K1492" s="12"/>
      <c r="M1492" s="61"/>
    </row>
    <row r="1493" spans="5:13">
      <c r="E1493" s="12"/>
      <c r="H1493" s="12"/>
      <c r="I1493" s="72"/>
      <c r="K1493" s="12"/>
      <c r="M1493" s="61"/>
    </row>
    <row r="1494" spans="5:13">
      <c r="E1494" s="12"/>
      <c r="H1494" s="12"/>
      <c r="I1494" s="72"/>
      <c r="K1494" s="12"/>
      <c r="M1494" s="61"/>
    </row>
    <row r="1495" spans="5:13">
      <c r="E1495" s="12"/>
      <c r="H1495" s="12"/>
      <c r="I1495" s="72"/>
      <c r="K1495" s="12"/>
      <c r="M1495" s="61"/>
    </row>
    <row r="1496" spans="5:13">
      <c r="E1496" s="12"/>
      <c r="H1496" s="12"/>
      <c r="I1496" s="72"/>
      <c r="K1496" s="12"/>
      <c r="M1496" s="61"/>
    </row>
    <row r="1497" spans="5:13">
      <c r="E1497" s="12"/>
      <c r="H1497" s="12"/>
      <c r="I1497" s="72"/>
      <c r="K1497" s="12"/>
      <c r="M1497" s="61"/>
    </row>
    <row r="1498" spans="5:13">
      <c r="E1498" s="12"/>
      <c r="H1498" s="12"/>
      <c r="I1498" s="72"/>
      <c r="K1498" s="12"/>
      <c r="M1498" s="61"/>
    </row>
    <row r="1499" spans="5:13">
      <c r="E1499" s="12"/>
      <c r="H1499" s="12"/>
      <c r="I1499" s="72"/>
      <c r="K1499" s="12"/>
      <c r="M1499" s="61"/>
    </row>
    <row r="1500" spans="5:13">
      <c r="E1500" s="12"/>
      <c r="H1500" s="12"/>
      <c r="I1500" s="72"/>
      <c r="K1500" s="12"/>
      <c r="M1500" s="61"/>
    </row>
    <row r="1501" spans="5:13">
      <c r="E1501" s="12"/>
      <c r="H1501" s="12"/>
      <c r="I1501" s="72"/>
      <c r="K1501" s="12"/>
      <c r="M1501" s="61"/>
    </row>
    <row r="1502" spans="5:13">
      <c r="E1502" s="12"/>
      <c r="H1502" s="12"/>
      <c r="I1502" s="72"/>
      <c r="K1502" s="12"/>
      <c r="M1502" s="61"/>
    </row>
    <row r="1503" spans="5:13">
      <c r="E1503" s="12"/>
      <c r="H1503" s="12"/>
      <c r="I1503" s="72"/>
      <c r="K1503" s="12"/>
      <c r="M1503" s="61"/>
    </row>
    <row r="1504" spans="5:13">
      <c r="E1504" s="12"/>
      <c r="H1504" s="12"/>
      <c r="I1504" s="72"/>
      <c r="K1504" s="12"/>
      <c r="M1504" s="61"/>
    </row>
    <row r="1505" spans="5:13">
      <c r="E1505" s="12"/>
      <c r="H1505" s="12"/>
      <c r="I1505" s="72"/>
      <c r="K1505" s="12"/>
      <c r="M1505" s="61"/>
    </row>
    <row r="1506" spans="5:13">
      <c r="E1506" s="12"/>
      <c r="H1506" s="12"/>
      <c r="I1506" s="72"/>
      <c r="K1506" s="12"/>
      <c r="M1506" s="61"/>
    </row>
    <row r="1507" spans="5:13">
      <c r="E1507" s="12"/>
      <c r="H1507" s="12"/>
      <c r="I1507" s="72"/>
      <c r="K1507" s="12"/>
      <c r="M1507" s="61"/>
    </row>
    <row r="1508" spans="5:13">
      <c r="E1508" s="12"/>
      <c r="H1508" s="12"/>
      <c r="I1508" s="72"/>
      <c r="K1508" s="12"/>
      <c r="M1508" s="61"/>
    </row>
    <row r="1509" spans="5:13">
      <c r="E1509" s="12"/>
      <c r="H1509" s="12"/>
      <c r="I1509" s="72"/>
      <c r="K1509" s="12"/>
      <c r="M1509" s="61"/>
    </row>
    <row r="1510" spans="5:13">
      <c r="E1510" s="12"/>
      <c r="H1510" s="12"/>
      <c r="I1510" s="72"/>
      <c r="K1510" s="12"/>
      <c r="M1510" s="61"/>
    </row>
    <row r="1511" spans="5:13">
      <c r="E1511" s="12"/>
      <c r="H1511" s="12"/>
      <c r="I1511" s="72"/>
      <c r="K1511" s="12"/>
      <c r="M1511" s="61"/>
    </row>
    <row r="1512" spans="5:13">
      <c r="E1512" s="12"/>
      <c r="H1512" s="12"/>
      <c r="I1512" s="72"/>
      <c r="K1512" s="12"/>
      <c r="M1512" s="61"/>
    </row>
    <row r="1513" spans="5:13">
      <c r="E1513" s="12"/>
      <c r="H1513" s="12"/>
      <c r="I1513" s="72"/>
      <c r="K1513" s="12"/>
      <c r="M1513" s="61"/>
    </row>
    <row r="1514" spans="5:13">
      <c r="E1514" s="12"/>
      <c r="H1514" s="12"/>
      <c r="I1514" s="72"/>
      <c r="K1514" s="12"/>
      <c r="M1514" s="61"/>
    </row>
    <row r="1515" spans="5:13">
      <c r="E1515" s="12"/>
      <c r="H1515" s="12"/>
      <c r="I1515" s="72"/>
      <c r="K1515" s="12"/>
      <c r="M1515" s="61"/>
    </row>
    <row r="1516" spans="5:13">
      <c r="E1516" s="12"/>
      <c r="H1516" s="12"/>
      <c r="I1516" s="72"/>
      <c r="K1516" s="12"/>
      <c r="M1516" s="61"/>
    </row>
    <row r="1517" spans="5:13">
      <c r="E1517" s="12"/>
      <c r="H1517" s="12"/>
      <c r="I1517" s="72"/>
      <c r="K1517" s="12"/>
      <c r="M1517" s="61"/>
    </row>
    <row r="1518" spans="5:13">
      <c r="E1518" s="12"/>
      <c r="H1518" s="12"/>
      <c r="I1518" s="72"/>
      <c r="K1518" s="12"/>
      <c r="M1518" s="61"/>
    </row>
    <row r="1519" spans="5:13">
      <c r="E1519" s="12"/>
      <c r="H1519" s="12"/>
      <c r="I1519" s="72"/>
      <c r="K1519" s="12"/>
      <c r="M1519" s="61"/>
    </row>
    <row r="1520" spans="5:13">
      <c r="E1520" s="12"/>
      <c r="H1520" s="12"/>
      <c r="I1520" s="72"/>
      <c r="K1520" s="12"/>
      <c r="M1520" s="61"/>
    </row>
    <row r="1521" spans="5:13">
      <c r="E1521" s="12"/>
      <c r="H1521" s="12"/>
      <c r="I1521" s="72"/>
      <c r="K1521" s="12"/>
      <c r="M1521" s="61"/>
    </row>
    <row r="1522" spans="5:13">
      <c r="E1522" s="12"/>
      <c r="H1522" s="12"/>
      <c r="I1522" s="72"/>
      <c r="K1522" s="12"/>
      <c r="M1522" s="61"/>
    </row>
    <row r="1523" spans="5:13">
      <c r="E1523" s="12"/>
      <c r="H1523" s="12"/>
      <c r="I1523" s="72"/>
      <c r="K1523" s="12"/>
      <c r="M1523" s="61"/>
    </row>
    <row r="1524" spans="5:13">
      <c r="E1524" s="12"/>
      <c r="H1524" s="12"/>
      <c r="I1524" s="72"/>
      <c r="K1524" s="12"/>
      <c r="M1524" s="61"/>
    </row>
    <row r="1525" spans="5:13">
      <c r="E1525" s="12"/>
      <c r="H1525" s="12"/>
      <c r="I1525" s="72"/>
      <c r="K1525" s="12"/>
      <c r="M1525" s="61"/>
    </row>
    <row r="1526" spans="5:13">
      <c r="E1526" s="12"/>
      <c r="H1526" s="12"/>
      <c r="I1526" s="72"/>
      <c r="K1526" s="12"/>
      <c r="M1526" s="61"/>
    </row>
    <row r="1527" spans="5:13">
      <c r="E1527" s="12"/>
      <c r="H1527" s="12"/>
      <c r="I1527" s="72"/>
      <c r="K1527" s="12"/>
      <c r="M1527" s="61"/>
    </row>
    <row r="1528" spans="5:13">
      <c r="E1528" s="12"/>
      <c r="H1528" s="12"/>
      <c r="I1528" s="72"/>
      <c r="K1528" s="12"/>
      <c r="M1528" s="61"/>
    </row>
    <row r="1529" spans="5:13">
      <c r="E1529" s="12"/>
      <c r="H1529" s="12"/>
      <c r="I1529" s="72"/>
      <c r="K1529" s="12"/>
      <c r="M1529" s="61"/>
    </row>
    <row r="1530" spans="5:13">
      <c r="E1530" s="12"/>
      <c r="H1530" s="12"/>
      <c r="I1530" s="72"/>
      <c r="K1530" s="12"/>
      <c r="M1530" s="61"/>
    </row>
    <row r="1531" spans="5:13">
      <c r="E1531" s="12"/>
      <c r="H1531" s="12"/>
      <c r="I1531" s="72"/>
      <c r="K1531" s="12"/>
      <c r="M1531" s="61"/>
    </row>
    <row r="1532" spans="5:13">
      <c r="E1532" s="12"/>
      <c r="H1532" s="12"/>
      <c r="I1532" s="72"/>
      <c r="K1532" s="12"/>
      <c r="M1532" s="61"/>
    </row>
    <row r="1533" spans="5:13">
      <c r="E1533" s="12"/>
      <c r="H1533" s="12"/>
      <c r="I1533" s="72"/>
      <c r="K1533" s="12"/>
      <c r="M1533" s="61"/>
    </row>
    <row r="1534" spans="5:13">
      <c r="E1534" s="12"/>
      <c r="H1534" s="12"/>
      <c r="I1534" s="72"/>
      <c r="K1534" s="12"/>
      <c r="M1534" s="61"/>
    </row>
    <row r="1535" spans="5:13">
      <c r="E1535" s="12"/>
      <c r="H1535" s="12"/>
      <c r="I1535" s="72"/>
      <c r="K1535" s="12"/>
      <c r="M1535" s="61"/>
    </row>
    <row r="1536" spans="5:13">
      <c r="E1536" s="12"/>
      <c r="H1536" s="12"/>
      <c r="I1536" s="72"/>
      <c r="K1536" s="12"/>
      <c r="M1536" s="61"/>
    </row>
    <row r="1537" spans="5:13">
      <c r="E1537" s="12"/>
      <c r="H1537" s="12"/>
      <c r="I1537" s="72"/>
      <c r="K1537" s="12"/>
      <c r="M1537" s="61"/>
    </row>
    <row r="1538" spans="5:13">
      <c r="E1538" s="12"/>
      <c r="H1538" s="12"/>
      <c r="I1538" s="72"/>
      <c r="K1538" s="12"/>
      <c r="M1538" s="61"/>
    </row>
    <row r="1539" spans="5:13">
      <c r="E1539" s="12"/>
      <c r="H1539" s="12"/>
      <c r="I1539" s="72"/>
      <c r="K1539" s="12"/>
      <c r="M1539" s="61"/>
    </row>
    <row r="1540" spans="5:13">
      <c r="E1540" s="12"/>
      <c r="H1540" s="12"/>
      <c r="I1540" s="72"/>
      <c r="K1540" s="12"/>
      <c r="M1540" s="61"/>
    </row>
    <row r="1541" spans="5:13">
      <c r="E1541" s="12"/>
      <c r="H1541" s="12"/>
      <c r="I1541" s="72"/>
      <c r="K1541" s="12"/>
      <c r="M1541" s="61"/>
    </row>
    <row r="1542" spans="5:13">
      <c r="E1542" s="12"/>
      <c r="H1542" s="12"/>
      <c r="I1542" s="72"/>
      <c r="K1542" s="12"/>
      <c r="M1542" s="61"/>
    </row>
    <row r="1543" spans="5:13">
      <c r="E1543" s="12"/>
      <c r="H1543" s="12"/>
      <c r="I1543" s="72"/>
      <c r="K1543" s="12"/>
      <c r="M1543" s="61"/>
    </row>
    <row r="1544" spans="5:13">
      <c r="E1544" s="12"/>
      <c r="H1544" s="12"/>
      <c r="I1544" s="72"/>
      <c r="K1544" s="12"/>
      <c r="M1544" s="61"/>
    </row>
    <row r="1545" spans="5:13">
      <c r="E1545" s="12"/>
      <c r="H1545" s="12"/>
      <c r="I1545" s="72"/>
      <c r="K1545" s="12"/>
      <c r="M1545" s="61"/>
    </row>
    <row r="1546" spans="5:13">
      <c r="E1546" s="12"/>
      <c r="H1546" s="12"/>
      <c r="I1546" s="72"/>
      <c r="K1546" s="12"/>
      <c r="M1546" s="61"/>
    </row>
    <row r="1547" spans="5:13">
      <c r="E1547" s="12"/>
      <c r="H1547" s="12"/>
      <c r="I1547" s="72"/>
      <c r="K1547" s="12"/>
      <c r="M1547" s="61"/>
    </row>
    <row r="1548" spans="5:13">
      <c r="E1548" s="12"/>
      <c r="H1548" s="12"/>
      <c r="I1548" s="72"/>
      <c r="K1548" s="12"/>
      <c r="M1548" s="61"/>
    </row>
    <row r="1549" spans="5:13">
      <c r="E1549" s="12"/>
      <c r="H1549" s="12"/>
      <c r="I1549" s="72"/>
      <c r="K1549" s="12"/>
      <c r="M1549" s="61"/>
    </row>
    <row r="1550" spans="5:13">
      <c r="E1550" s="12"/>
      <c r="H1550" s="12"/>
      <c r="I1550" s="72"/>
      <c r="K1550" s="12"/>
      <c r="M1550" s="61"/>
    </row>
    <row r="1551" spans="5:13">
      <c r="E1551" s="12"/>
      <c r="H1551" s="12"/>
      <c r="I1551" s="72"/>
      <c r="K1551" s="12"/>
      <c r="M1551" s="61"/>
    </row>
    <row r="1552" spans="5:13">
      <c r="E1552" s="12"/>
      <c r="H1552" s="12"/>
      <c r="I1552" s="72"/>
      <c r="K1552" s="12"/>
      <c r="M1552" s="61"/>
    </row>
    <row r="1553" spans="5:13">
      <c r="E1553" s="12"/>
      <c r="H1553" s="12"/>
      <c r="I1553" s="72"/>
      <c r="K1553" s="12"/>
      <c r="M1553" s="61"/>
    </row>
    <row r="1554" spans="5:13">
      <c r="E1554" s="12"/>
      <c r="H1554" s="12"/>
      <c r="I1554" s="72"/>
      <c r="K1554" s="12"/>
      <c r="M1554" s="61"/>
    </row>
    <row r="1555" spans="5:13">
      <c r="E1555" s="12"/>
      <c r="H1555" s="12"/>
      <c r="I1555" s="72"/>
      <c r="K1555" s="12"/>
      <c r="M1555" s="61"/>
    </row>
    <row r="1556" spans="5:13">
      <c r="E1556" s="12"/>
      <c r="H1556" s="12"/>
      <c r="I1556" s="72"/>
      <c r="K1556" s="12"/>
      <c r="M1556" s="61"/>
    </row>
    <row r="1557" spans="5:13">
      <c r="E1557" s="12"/>
      <c r="H1557" s="12"/>
      <c r="I1557" s="72"/>
      <c r="K1557" s="12"/>
      <c r="M1557" s="61"/>
    </row>
    <row r="1558" spans="5:13">
      <c r="E1558" s="12"/>
      <c r="H1558" s="12"/>
      <c r="I1558" s="72"/>
      <c r="K1558" s="12"/>
      <c r="M1558" s="61"/>
    </row>
    <row r="1559" spans="5:13">
      <c r="E1559" s="12"/>
      <c r="H1559" s="12"/>
      <c r="I1559" s="72"/>
      <c r="K1559" s="12"/>
      <c r="M1559" s="61"/>
    </row>
    <row r="1560" spans="5:13">
      <c r="E1560" s="12"/>
      <c r="H1560" s="12"/>
      <c r="I1560" s="72"/>
      <c r="K1560" s="12"/>
      <c r="M1560" s="61"/>
    </row>
    <row r="1561" spans="5:13">
      <c r="E1561" s="12"/>
      <c r="H1561" s="12"/>
      <c r="I1561" s="72"/>
      <c r="K1561" s="12"/>
      <c r="M1561" s="61"/>
    </row>
    <row r="1562" spans="5:13">
      <c r="E1562" s="12"/>
      <c r="H1562" s="12"/>
      <c r="I1562" s="72"/>
      <c r="K1562" s="12"/>
      <c r="M1562" s="61"/>
    </row>
    <row r="1563" spans="5:13">
      <c r="E1563" s="12"/>
      <c r="H1563" s="12"/>
      <c r="I1563" s="72"/>
      <c r="K1563" s="12"/>
      <c r="M1563" s="61"/>
    </row>
    <row r="1564" spans="5:13">
      <c r="E1564" s="12"/>
      <c r="H1564" s="12"/>
      <c r="I1564" s="72"/>
      <c r="K1564" s="12"/>
      <c r="M1564" s="61"/>
    </row>
    <row r="1565" spans="5:13">
      <c r="E1565" s="12"/>
      <c r="H1565" s="12"/>
      <c r="I1565" s="72"/>
      <c r="K1565" s="12"/>
      <c r="M1565" s="61"/>
    </row>
    <row r="1566" spans="5:13">
      <c r="E1566" s="12"/>
      <c r="H1566" s="12"/>
      <c r="I1566" s="72"/>
      <c r="K1566" s="12"/>
      <c r="M1566" s="61"/>
    </row>
    <row r="1567" spans="5:13">
      <c r="E1567" s="12"/>
      <c r="H1567" s="12"/>
      <c r="I1567" s="72"/>
      <c r="K1567" s="12"/>
      <c r="M1567" s="61"/>
    </row>
    <row r="1568" spans="5:13">
      <c r="E1568" s="12"/>
      <c r="H1568" s="12"/>
      <c r="I1568" s="72"/>
      <c r="K1568" s="12"/>
      <c r="M1568" s="61"/>
    </row>
    <row r="1569" spans="5:13">
      <c r="E1569" s="12"/>
      <c r="H1569" s="12"/>
      <c r="I1569" s="72"/>
      <c r="K1569" s="12"/>
      <c r="M1569" s="61"/>
    </row>
    <row r="1570" spans="5:13">
      <c r="E1570" s="12"/>
      <c r="H1570" s="12"/>
      <c r="I1570" s="72"/>
      <c r="K1570" s="12"/>
      <c r="M1570" s="61"/>
    </row>
    <row r="1571" spans="5:13">
      <c r="E1571" s="12"/>
      <c r="H1571" s="12"/>
      <c r="I1571" s="72"/>
      <c r="K1571" s="12"/>
      <c r="M1571" s="61"/>
    </row>
    <row r="1572" spans="5:13">
      <c r="E1572" s="12"/>
      <c r="H1572" s="12"/>
      <c r="I1572" s="72"/>
      <c r="K1572" s="12"/>
      <c r="M1572" s="61"/>
    </row>
    <row r="1573" spans="5:13">
      <c r="E1573" s="12"/>
      <c r="H1573" s="12"/>
      <c r="I1573" s="72"/>
      <c r="K1573" s="12"/>
      <c r="M1573" s="61"/>
    </row>
    <row r="1574" spans="5:13">
      <c r="E1574" s="12"/>
      <c r="H1574" s="12"/>
      <c r="I1574" s="72"/>
      <c r="K1574" s="12"/>
      <c r="M1574" s="61"/>
    </row>
    <row r="1575" spans="5:13">
      <c r="E1575" s="12"/>
      <c r="H1575" s="12"/>
      <c r="I1575" s="72"/>
      <c r="K1575" s="12"/>
      <c r="M1575" s="61"/>
    </row>
    <row r="1576" spans="5:13">
      <c r="E1576" s="12"/>
      <c r="H1576" s="12"/>
      <c r="I1576" s="72"/>
      <c r="K1576" s="12"/>
      <c r="M1576" s="61"/>
    </row>
    <row r="1577" spans="5:13">
      <c r="E1577" s="12"/>
      <c r="H1577" s="12"/>
      <c r="I1577" s="72"/>
      <c r="K1577" s="12"/>
      <c r="M1577" s="61"/>
    </row>
    <row r="1578" spans="5:13">
      <c r="E1578" s="12"/>
      <c r="H1578" s="12"/>
      <c r="I1578" s="72"/>
      <c r="K1578" s="12"/>
      <c r="M1578" s="61"/>
    </row>
    <row r="1579" spans="5:13">
      <c r="E1579" s="12"/>
      <c r="H1579" s="12"/>
      <c r="I1579" s="72"/>
      <c r="K1579" s="12"/>
      <c r="M1579" s="61"/>
    </row>
    <row r="1580" spans="5:13">
      <c r="E1580" s="12"/>
      <c r="H1580" s="12"/>
      <c r="I1580" s="72"/>
      <c r="K1580" s="12"/>
      <c r="M1580" s="61"/>
    </row>
    <row r="1581" spans="5:13">
      <c r="E1581" s="12"/>
      <c r="H1581" s="12"/>
      <c r="I1581" s="72"/>
      <c r="K1581" s="12"/>
      <c r="M1581" s="61"/>
    </row>
    <row r="1582" spans="5:13">
      <c r="E1582" s="12"/>
      <c r="H1582" s="12"/>
      <c r="I1582" s="72"/>
      <c r="K1582" s="12"/>
      <c r="M1582" s="61"/>
    </row>
    <row r="1583" spans="5:13">
      <c r="E1583" s="12"/>
      <c r="H1583" s="12"/>
      <c r="I1583" s="72"/>
      <c r="K1583" s="12"/>
      <c r="M1583" s="61"/>
    </row>
    <row r="1584" spans="5:13">
      <c r="E1584" s="12"/>
      <c r="H1584" s="12"/>
      <c r="I1584" s="72"/>
      <c r="K1584" s="12"/>
      <c r="M1584" s="61"/>
    </row>
    <row r="1585" spans="5:13">
      <c r="E1585" s="12"/>
      <c r="H1585" s="12"/>
      <c r="I1585" s="72"/>
      <c r="K1585" s="12"/>
      <c r="M1585" s="61"/>
    </row>
    <row r="1586" spans="5:13">
      <c r="E1586" s="12"/>
      <c r="H1586" s="12"/>
      <c r="I1586" s="72"/>
      <c r="K1586" s="12"/>
      <c r="M1586" s="61"/>
    </row>
    <row r="1587" spans="5:13">
      <c r="E1587" s="12"/>
      <c r="H1587" s="12"/>
      <c r="I1587" s="72"/>
      <c r="K1587" s="12"/>
      <c r="M1587" s="61"/>
    </row>
    <row r="1588" spans="5:13">
      <c r="E1588" s="12"/>
      <c r="H1588" s="12"/>
      <c r="I1588" s="72"/>
      <c r="K1588" s="12"/>
      <c r="M1588" s="61"/>
    </row>
    <row r="1589" spans="5:13">
      <c r="E1589" s="12"/>
      <c r="H1589" s="12"/>
      <c r="I1589" s="72"/>
      <c r="K1589" s="12"/>
      <c r="M1589" s="61"/>
    </row>
    <row r="1590" spans="5:13">
      <c r="E1590" s="12"/>
      <c r="H1590" s="12"/>
      <c r="I1590" s="72"/>
      <c r="K1590" s="12"/>
      <c r="M1590" s="61"/>
    </row>
    <row r="1591" spans="5:13">
      <c r="E1591" s="12"/>
      <c r="H1591" s="12"/>
      <c r="I1591" s="72"/>
      <c r="K1591" s="12"/>
      <c r="M1591" s="61"/>
    </row>
    <row r="1592" spans="5:13">
      <c r="E1592" s="12"/>
      <c r="H1592" s="12"/>
      <c r="I1592" s="72"/>
      <c r="K1592" s="12"/>
      <c r="M1592" s="61"/>
    </row>
    <row r="1593" spans="5:13">
      <c r="E1593" s="12"/>
      <c r="H1593" s="12"/>
      <c r="I1593" s="72"/>
      <c r="K1593" s="12"/>
      <c r="M1593" s="61"/>
    </row>
    <row r="1594" spans="5:13">
      <c r="E1594" s="12"/>
      <c r="H1594" s="12"/>
      <c r="I1594" s="72"/>
      <c r="K1594" s="12"/>
      <c r="M1594" s="61"/>
    </row>
    <row r="1595" spans="5:13">
      <c r="E1595" s="12"/>
      <c r="H1595" s="12"/>
      <c r="I1595" s="72"/>
      <c r="K1595" s="12"/>
      <c r="M1595" s="61"/>
    </row>
    <row r="1596" spans="5:13">
      <c r="E1596" s="12"/>
      <c r="H1596" s="12"/>
      <c r="I1596" s="72"/>
      <c r="K1596" s="12"/>
      <c r="M1596" s="61"/>
    </row>
    <row r="1597" spans="5:13">
      <c r="E1597" s="12"/>
      <c r="H1597" s="12"/>
      <c r="I1597" s="72"/>
      <c r="K1597" s="12"/>
      <c r="M1597" s="61"/>
    </row>
    <row r="1598" spans="5:13">
      <c r="E1598" s="12"/>
      <c r="H1598" s="12"/>
      <c r="I1598" s="72"/>
      <c r="K1598" s="12"/>
      <c r="M1598" s="61"/>
    </row>
    <row r="1599" spans="5:13">
      <c r="E1599" s="12"/>
      <c r="H1599" s="12"/>
      <c r="I1599" s="72"/>
      <c r="K1599" s="12"/>
      <c r="M1599" s="61"/>
    </row>
    <row r="1600" spans="5:13">
      <c r="E1600" s="12"/>
      <c r="H1600" s="12"/>
      <c r="I1600" s="72"/>
      <c r="K1600" s="12"/>
      <c r="M1600" s="61"/>
    </row>
    <row r="1601" spans="5:13">
      <c r="E1601" s="12"/>
      <c r="H1601" s="12"/>
      <c r="I1601" s="72"/>
      <c r="K1601" s="12"/>
      <c r="M1601" s="61"/>
    </row>
    <row r="1602" spans="5:13">
      <c r="E1602" s="12"/>
      <c r="H1602" s="12"/>
      <c r="I1602" s="72"/>
      <c r="K1602" s="12"/>
      <c r="M1602" s="61"/>
    </row>
    <row r="1603" spans="5:13">
      <c r="E1603" s="12"/>
      <c r="H1603" s="12"/>
      <c r="I1603" s="72"/>
      <c r="K1603" s="12"/>
      <c r="M1603" s="61"/>
    </row>
    <row r="1604" spans="5:13">
      <c r="E1604" s="12"/>
      <c r="H1604" s="12"/>
      <c r="I1604" s="72"/>
      <c r="K1604" s="12"/>
      <c r="M1604" s="61"/>
    </row>
    <row r="1605" spans="5:13">
      <c r="E1605" s="12"/>
      <c r="H1605" s="12"/>
      <c r="I1605" s="72"/>
      <c r="K1605" s="12"/>
      <c r="M1605" s="61"/>
    </row>
    <row r="1606" spans="5:13">
      <c r="E1606" s="12"/>
      <c r="H1606" s="12"/>
      <c r="I1606" s="72"/>
      <c r="K1606" s="12"/>
      <c r="M1606" s="61"/>
    </row>
    <row r="1607" spans="5:13">
      <c r="E1607" s="12"/>
      <c r="H1607" s="12"/>
      <c r="I1607" s="72"/>
      <c r="K1607" s="12"/>
      <c r="M1607" s="61"/>
    </row>
    <row r="1608" spans="5:13">
      <c r="E1608" s="12"/>
      <c r="H1608" s="12"/>
      <c r="I1608" s="72"/>
      <c r="K1608" s="12"/>
      <c r="M1608" s="61"/>
    </row>
    <row r="1609" spans="5:13">
      <c r="E1609" s="12"/>
      <c r="H1609" s="12"/>
      <c r="I1609" s="72"/>
      <c r="K1609" s="12"/>
      <c r="M1609" s="61"/>
    </row>
    <row r="1610" spans="5:13">
      <c r="E1610" s="12"/>
      <c r="H1610" s="12"/>
      <c r="I1610" s="72"/>
      <c r="K1610" s="12"/>
      <c r="M1610" s="61"/>
    </row>
    <row r="1611" spans="5:13">
      <c r="E1611" s="12"/>
      <c r="H1611" s="12"/>
      <c r="I1611" s="72"/>
      <c r="K1611" s="12"/>
      <c r="M1611" s="61"/>
    </row>
    <row r="1612" spans="5:13">
      <c r="E1612" s="12"/>
      <c r="H1612" s="12"/>
      <c r="I1612" s="72"/>
      <c r="K1612" s="12"/>
      <c r="M1612" s="61"/>
    </row>
    <row r="1613" spans="5:13">
      <c r="E1613" s="12"/>
      <c r="H1613" s="12"/>
      <c r="I1613" s="72"/>
      <c r="K1613" s="12"/>
      <c r="M1613" s="61"/>
    </row>
    <row r="1614" spans="5:13">
      <c r="E1614" s="12"/>
      <c r="H1614" s="12"/>
      <c r="I1614" s="72"/>
      <c r="K1614" s="12"/>
      <c r="M1614" s="61"/>
    </row>
    <row r="1615" spans="5:13">
      <c r="E1615" s="12"/>
      <c r="H1615" s="12"/>
      <c r="I1615" s="72"/>
      <c r="K1615" s="12"/>
      <c r="M1615" s="61"/>
    </row>
    <row r="1616" spans="5:13">
      <c r="E1616" s="12"/>
      <c r="H1616" s="12"/>
      <c r="I1616" s="72"/>
      <c r="K1616" s="12"/>
      <c r="M1616" s="61"/>
    </row>
    <row r="1617" spans="5:13">
      <c r="E1617" s="12"/>
      <c r="H1617" s="12"/>
      <c r="I1617" s="72"/>
      <c r="K1617" s="12"/>
      <c r="M1617" s="61"/>
    </row>
    <row r="1618" spans="5:13">
      <c r="E1618" s="12"/>
      <c r="H1618" s="12"/>
      <c r="I1618" s="72"/>
      <c r="K1618" s="12"/>
      <c r="M1618" s="61"/>
    </row>
    <row r="1619" spans="5:13">
      <c r="E1619" s="12"/>
      <c r="H1619" s="12"/>
      <c r="I1619" s="72"/>
      <c r="K1619" s="12"/>
      <c r="M1619" s="61"/>
    </row>
    <row r="1620" spans="5:13">
      <c r="E1620" s="12"/>
      <c r="H1620" s="12"/>
      <c r="I1620" s="72"/>
      <c r="K1620" s="12"/>
      <c r="M1620" s="61"/>
    </row>
    <row r="1621" spans="5:13">
      <c r="E1621" s="12"/>
      <c r="H1621" s="12"/>
      <c r="I1621" s="72"/>
      <c r="K1621" s="12"/>
      <c r="M1621" s="61"/>
    </row>
    <row r="1622" spans="5:13">
      <c r="E1622" s="12"/>
      <c r="H1622" s="12"/>
      <c r="I1622" s="72"/>
      <c r="K1622" s="12"/>
      <c r="M1622" s="61"/>
    </row>
    <row r="1623" spans="5:13">
      <c r="E1623" s="12"/>
      <c r="H1623" s="12"/>
      <c r="I1623" s="72"/>
      <c r="K1623" s="12"/>
      <c r="M1623" s="61"/>
    </row>
    <row r="1624" spans="5:13">
      <c r="E1624" s="12"/>
      <c r="H1624" s="12"/>
      <c r="I1624" s="72"/>
      <c r="K1624" s="12"/>
      <c r="M1624" s="61"/>
    </row>
    <row r="1625" spans="5:13">
      <c r="E1625" s="12"/>
      <c r="H1625" s="12"/>
      <c r="I1625" s="72"/>
      <c r="K1625" s="12"/>
      <c r="M1625" s="61"/>
    </row>
    <row r="1626" spans="5:13">
      <c r="E1626" s="12"/>
      <c r="H1626" s="12"/>
      <c r="I1626" s="72"/>
      <c r="K1626" s="12"/>
      <c r="M1626" s="61"/>
    </row>
    <row r="1627" spans="5:13">
      <c r="E1627" s="12"/>
      <c r="H1627" s="12"/>
      <c r="I1627" s="72"/>
      <c r="K1627" s="12"/>
      <c r="M1627" s="61"/>
    </row>
    <row r="1628" spans="5:13">
      <c r="E1628" s="12"/>
      <c r="H1628" s="12"/>
      <c r="I1628" s="72"/>
      <c r="K1628" s="12"/>
      <c r="M1628" s="61"/>
    </row>
    <row r="1629" spans="5:13">
      <c r="E1629" s="12"/>
      <c r="H1629" s="12"/>
      <c r="I1629" s="72"/>
      <c r="K1629" s="12"/>
      <c r="M1629" s="61"/>
    </row>
    <row r="1630" spans="5:13">
      <c r="E1630" s="12"/>
      <c r="H1630" s="12"/>
      <c r="I1630" s="72"/>
      <c r="K1630" s="12"/>
      <c r="M1630" s="61"/>
    </row>
    <row r="1631" spans="5:13">
      <c r="E1631" s="12"/>
      <c r="H1631" s="12"/>
      <c r="I1631" s="72"/>
      <c r="K1631" s="12"/>
      <c r="M1631" s="61"/>
    </row>
    <row r="1632" spans="5:13">
      <c r="E1632" s="12"/>
      <c r="H1632" s="12"/>
      <c r="I1632" s="72"/>
      <c r="K1632" s="12"/>
      <c r="M1632" s="61"/>
    </row>
    <row r="1633" spans="5:13">
      <c r="E1633" s="12"/>
      <c r="H1633" s="12"/>
      <c r="I1633" s="72"/>
      <c r="K1633" s="12"/>
      <c r="M1633" s="61"/>
    </row>
    <row r="1634" spans="5:13">
      <c r="E1634" s="12"/>
      <c r="H1634" s="12"/>
      <c r="I1634" s="72"/>
      <c r="K1634" s="12"/>
      <c r="M1634" s="61"/>
    </row>
    <row r="1635" spans="5:13">
      <c r="E1635" s="12"/>
      <c r="H1635" s="12"/>
      <c r="I1635" s="72"/>
      <c r="K1635" s="12"/>
      <c r="M1635" s="61"/>
    </row>
    <row r="1636" spans="5:13">
      <c r="E1636" s="12"/>
      <c r="H1636" s="12"/>
      <c r="I1636" s="72"/>
      <c r="K1636" s="12"/>
      <c r="M1636" s="61"/>
    </row>
    <row r="1637" spans="5:13">
      <c r="E1637" s="12"/>
      <c r="H1637" s="12"/>
      <c r="I1637" s="72"/>
      <c r="K1637" s="12"/>
      <c r="M1637" s="61"/>
    </row>
    <row r="1638" spans="5:13">
      <c r="E1638" s="12"/>
      <c r="H1638" s="12"/>
      <c r="I1638" s="72"/>
      <c r="K1638" s="12"/>
      <c r="M1638" s="61"/>
    </row>
    <row r="1639" spans="5:13">
      <c r="E1639" s="12"/>
      <c r="H1639" s="12"/>
      <c r="I1639" s="72"/>
      <c r="K1639" s="12"/>
      <c r="M1639" s="61"/>
    </row>
    <row r="1640" spans="5:13">
      <c r="E1640" s="12"/>
      <c r="H1640" s="12"/>
      <c r="I1640" s="72"/>
      <c r="K1640" s="12"/>
      <c r="M1640" s="61"/>
    </row>
    <row r="1641" spans="5:13">
      <c r="E1641" s="12"/>
      <c r="H1641" s="12"/>
      <c r="I1641" s="72"/>
      <c r="K1641" s="12"/>
      <c r="M1641" s="61"/>
    </row>
    <row r="1642" spans="5:13">
      <c r="E1642" s="12"/>
      <c r="H1642" s="12"/>
      <c r="I1642" s="72"/>
      <c r="K1642" s="12"/>
      <c r="M1642" s="61"/>
    </row>
    <row r="1643" spans="5:13">
      <c r="E1643" s="12"/>
      <c r="H1643" s="12"/>
      <c r="I1643" s="72"/>
      <c r="K1643" s="12"/>
      <c r="M1643" s="61"/>
    </row>
    <row r="1644" spans="5:13">
      <c r="E1644" s="12"/>
      <c r="H1644" s="12"/>
      <c r="I1644" s="72"/>
      <c r="K1644" s="12"/>
      <c r="M1644" s="61"/>
    </row>
    <row r="1645" spans="5:13">
      <c r="E1645" s="12"/>
      <c r="H1645" s="12"/>
      <c r="I1645" s="72"/>
      <c r="K1645" s="12"/>
      <c r="M1645" s="61"/>
    </row>
    <row r="1646" spans="5:13">
      <c r="E1646" s="12"/>
      <c r="H1646" s="12"/>
      <c r="I1646" s="72"/>
      <c r="K1646" s="12"/>
      <c r="M1646" s="61"/>
    </row>
    <row r="1647" spans="5:13">
      <c r="E1647" s="12"/>
      <c r="H1647" s="12"/>
      <c r="I1647" s="72"/>
      <c r="K1647" s="12"/>
      <c r="M1647" s="61"/>
    </row>
    <row r="1648" spans="5:13">
      <c r="E1648" s="12"/>
      <c r="H1648" s="12"/>
      <c r="I1648" s="72"/>
      <c r="K1648" s="12"/>
      <c r="M1648" s="61"/>
    </row>
    <row r="1649" spans="5:13">
      <c r="E1649" s="12"/>
      <c r="H1649" s="12"/>
      <c r="I1649" s="72"/>
      <c r="K1649" s="12"/>
      <c r="M1649" s="61"/>
    </row>
    <row r="1650" spans="5:13">
      <c r="E1650" s="12"/>
      <c r="H1650" s="12"/>
      <c r="I1650" s="72"/>
      <c r="K1650" s="12"/>
      <c r="M1650" s="61"/>
    </row>
    <row r="1651" spans="5:13">
      <c r="E1651" s="12"/>
      <c r="H1651" s="12"/>
      <c r="I1651" s="72"/>
      <c r="K1651" s="12"/>
      <c r="M1651" s="61"/>
    </row>
    <row r="1652" spans="5:13">
      <c r="E1652" s="12"/>
      <c r="H1652" s="12"/>
      <c r="I1652" s="72"/>
      <c r="K1652" s="12"/>
      <c r="M1652" s="61"/>
    </row>
    <row r="1653" spans="5:13">
      <c r="E1653" s="12"/>
      <c r="H1653" s="12"/>
      <c r="I1653" s="72"/>
      <c r="K1653" s="12"/>
      <c r="M1653" s="61"/>
    </row>
    <row r="1654" spans="5:13">
      <c r="E1654" s="12"/>
      <c r="H1654" s="12"/>
      <c r="I1654" s="72"/>
      <c r="K1654" s="12"/>
      <c r="M1654" s="61"/>
    </row>
    <row r="1655" spans="5:13">
      <c r="E1655" s="12"/>
      <c r="H1655" s="12"/>
      <c r="I1655" s="72"/>
      <c r="K1655" s="12"/>
      <c r="M1655" s="61"/>
    </row>
    <row r="1656" spans="5:13">
      <c r="E1656" s="12"/>
      <c r="H1656" s="12"/>
      <c r="I1656" s="72"/>
      <c r="K1656" s="12"/>
      <c r="M1656" s="61"/>
    </row>
    <row r="1657" spans="5:13">
      <c r="E1657" s="12"/>
      <c r="H1657" s="12"/>
      <c r="I1657" s="72"/>
      <c r="K1657" s="12"/>
      <c r="M1657" s="61"/>
    </row>
    <row r="1658" spans="5:13">
      <c r="E1658" s="12"/>
      <c r="H1658" s="12"/>
      <c r="I1658" s="72"/>
      <c r="K1658" s="12"/>
      <c r="M1658" s="61"/>
    </row>
    <row r="1659" spans="5:13">
      <c r="E1659" s="12"/>
      <c r="H1659" s="12"/>
      <c r="I1659" s="72"/>
      <c r="K1659" s="12"/>
      <c r="M1659" s="61"/>
    </row>
    <row r="1660" spans="5:13">
      <c r="E1660" s="12"/>
      <c r="H1660" s="12"/>
      <c r="I1660" s="72"/>
      <c r="K1660" s="12"/>
      <c r="M1660" s="61"/>
    </row>
    <row r="1661" spans="5:13">
      <c r="E1661" s="12"/>
      <c r="H1661" s="12"/>
      <c r="I1661" s="72"/>
      <c r="K1661" s="12"/>
      <c r="M1661" s="61"/>
    </row>
    <row r="1662" spans="5:13">
      <c r="E1662" s="12"/>
      <c r="H1662" s="12"/>
      <c r="I1662" s="72"/>
      <c r="K1662" s="12"/>
      <c r="M1662" s="61"/>
    </row>
    <row r="1663" spans="5:13">
      <c r="E1663" s="12"/>
      <c r="H1663" s="12"/>
      <c r="I1663" s="72"/>
      <c r="K1663" s="12"/>
      <c r="M1663" s="61"/>
    </row>
    <row r="1664" spans="5:13">
      <c r="E1664" s="12"/>
      <c r="H1664" s="12"/>
      <c r="I1664" s="72"/>
      <c r="K1664" s="12"/>
      <c r="M1664" s="61"/>
    </row>
    <row r="1665" spans="5:13">
      <c r="E1665" s="12"/>
      <c r="H1665" s="12"/>
      <c r="I1665" s="72"/>
      <c r="K1665" s="12"/>
      <c r="M1665" s="61"/>
    </row>
    <row r="1666" spans="5:13">
      <c r="E1666" s="12"/>
      <c r="H1666" s="12"/>
      <c r="I1666" s="72"/>
      <c r="K1666" s="12"/>
      <c r="M1666" s="61"/>
    </row>
    <row r="1667" spans="5:13">
      <c r="E1667" s="12"/>
      <c r="H1667" s="12"/>
      <c r="I1667" s="72"/>
      <c r="K1667" s="12"/>
      <c r="M1667" s="61"/>
    </row>
    <row r="1668" spans="5:13">
      <c r="E1668" s="12"/>
      <c r="H1668" s="12"/>
      <c r="I1668" s="72"/>
      <c r="K1668" s="12"/>
      <c r="M1668" s="61"/>
    </row>
    <row r="1669" spans="5:13">
      <c r="E1669" s="12"/>
      <c r="H1669" s="12"/>
      <c r="I1669" s="72"/>
      <c r="K1669" s="12"/>
      <c r="M1669" s="61"/>
    </row>
    <row r="1670" spans="5:13">
      <c r="E1670" s="12"/>
      <c r="H1670" s="12"/>
      <c r="I1670" s="72"/>
      <c r="K1670" s="12"/>
      <c r="M1670" s="61"/>
    </row>
    <row r="1671" spans="5:13">
      <c r="E1671" s="12"/>
      <c r="H1671" s="12"/>
      <c r="I1671" s="72"/>
      <c r="K1671" s="12"/>
      <c r="M1671" s="61"/>
    </row>
    <row r="1672" spans="5:13">
      <c r="E1672" s="12"/>
      <c r="H1672" s="12"/>
      <c r="I1672" s="72"/>
      <c r="K1672" s="12"/>
      <c r="M1672" s="61"/>
    </row>
    <row r="1673" spans="5:13">
      <c r="E1673" s="12"/>
      <c r="H1673" s="12"/>
      <c r="I1673" s="72"/>
      <c r="K1673" s="12"/>
      <c r="M1673" s="61"/>
    </row>
    <row r="1674" spans="5:13">
      <c r="E1674" s="12"/>
      <c r="H1674" s="12"/>
      <c r="I1674" s="72"/>
      <c r="K1674" s="12"/>
      <c r="M1674" s="61"/>
    </row>
    <row r="1675" spans="5:13">
      <c r="E1675" s="12"/>
      <c r="H1675" s="12"/>
      <c r="I1675" s="72"/>
      <c r="K1675" s="12"/>
      <c r="M1675" s="61"/>
    </row>
    <row r="1676" spans="5:13">
      <c r="E1676" s="12"/>
      <c r="H1676" s="12"/>
      <c r="I1676" s="72"/>
      <c r="K1676" s="12"/>
      <c r="M1676" s="61"/>
    </row>
    <row r="1677" spans="5:13">
      <c r="E1677" s="12"/>
      <c r="H1677" s="12"/>
      <c r="I1677" s="72"/>
      <c r="K1677" s="12"/>
      <c r="M1677" s="61"/>
    </row>
    <row r="1678" spans="5:13">
      <c r="E1678" s="12"/>
      <c r="H1678" s="12"/>
      <c r="I1678" s="72"/>
      <c r="K1678" s="12"/>
      <c r="M1678" s="61"/>
    </row>
    <row r="1679" spans="5:13">
      <c r="E1679" s="12"/>
      <c r="H1679" s="12"/>
      <c r="I1679" s="72"/>
      <c r="K1679" s="12"/>
      <c r="M1679" s="61"/>
    </row>
    <row r="1680" spans="5:13">
      <c r="E1680" s="12"/>
      <c r="H1680" s="12"/>
      <c r="I1680" s="72"/>
      <c r="K1680" s="12"/>
      <c r="M1680" s="61"/>
    </row>
    <row r="1681" spans="5:13">
      <c r="E1681" s="12"/>
      <c r="H1681" s="12"/>
      <c r="I1681" s="72"/>
      <c r="K1681" s="12"/>
      <c r="M1681" s="61"/>
    </row>
    <row r="1682" spans="5:13">
      <c r="E1682" s="12"/>
      <c r="H1682" s="12"/>
      <c r="I1682" s="72"/>
      <c r="K1682" s="12"/>
      <c r="M1682" s="61"/>
    </row>
    <row r="1683" spans="5:13">
      <c r="E1683" s="12"/>
      <c r="H1683" s="12"/>
      <c r="I1683" s="72"/>
      <c r="K1683" s="12"/>
      <c r="M1683" s="61"/>
    </row>
    <row r="1684" spans="5:13">
      <c r="E1684" s="12"/>
      <c r="H1684" s="12"/>
      <c r="I1684" s="72"/>
      <c r="K1684" s="12"/>
      <c r="M1684" s="61"/>
    </row>
    <row r="1685" spans="5:13">
      <c r="E1685" s="12"/>
      <c r="H1685" s="12"/>
      <c r="I1685" s="72"/>
      <c r="K1685" s="12"/>
      <c r="M1685" s="61"/>
    </row>
    <row r="1686" spans="5:13">
      <c r="E1686" s="12"/>
      <c r="H1686" s="12"/>
      <c r="I1686" s="72"/>
      <c r="K1686" s="12"/>
      <c r="M1686" s="61"/>
    </row>
    <row r="1687" spans="5:13">
      <c r="E1687" s="12"/>
      <c r="H1687" s="12"/>
      <c r="I1687" s="72"/>
      <c r="K1687" s="12"/>
      <c r="M1687" s="61"/>
    </row>
    <row r="1688" spans="5:13">
      <c r="E1688" s="12"/>
      <c r="H1688" s="12"/>
      <c r="I1688" s="72"/>
      <c r="K1688" s="12"/>
      <c r="M1688" s="61"/>
    </row>
    <row r="1689" spans="5:13">
      <c r="E1689" s="12"/>
      <c r="H1689" s="12"/>
      <c r="I1689" s="72"/>
      <c r="K1689" s="12"/>
      <c r="M1689" s="61"/>
    </row>
    <row r="1690" spans="5:13">
      <c r="E1690" s="12"/>
      <c r="H1690" s="12"/>
      <c r="I1690" s="72"/>
      <c r="K1690" s="12"/>
      <c r="M1690" s="61"/>
    </row>
    <row r="1691" spans="5:13">
      <c r="E1691" s="12"/>
      <c r="H1691" s="12"/>
      <c r="I1691" s="72"/>
      <c r="K1691" s="12"/>
      <c r="M1691" s="61"/>
    </row>
    <row r="1692" spans="5:13">
      <c r="E1692" s="12"/>
      <c r="H1692" s="12"/>
      <c r="I1692" s="72"/>
      <c r="K1692" s="12"/>
      <c r="M1692" s="61"/>
    </row>
    <row r="1693" spans="5:13">
      <c r="E1693" s="12"/>
      <c r="H1693" s="12"/>
      <c r="I1693" s="72"/>
      <c r="K1693" s="12"/>
      <c r="M1693" s="61"/>
    </row>
    <row r="1694" spans="5:13">
      <c r="E1694" s="12"/>
      <c r="H1694" s="12"/>
      <c r="I1694" s="72"/>
      <c r="K1694" s="12"/>
      <c r="M1694" s="61"/>
    </row>
    <row r="1695" spans="5:13">
      <c r="E1695" s="12"/>
      <c r="H1695" s="12"/>
      <c r="I1695" s="72"/>
      <c r="K1695" s="12"/>
      <c r="M1695" s="61"/>
    </row>
    <row r="1696" spans="5:13">
      <c r="E1696" s="12"/>
      <c r="H1696" s="12"/>
      <c r="I1696" s="72"/>
      <c r="K1696" s="12"/>
      <c r="M1696" s="61"/>
    </row>
    <row r="1697" spans="5:13">
      <c r="E1697" s="12"/>
      <c r="H1697" s="12"/>
      <c r="I1697" s="72"/>
      <c r="K1697" s="12"/>
      <c r="M1697" s="61"/>
    </row>
    <row r="1698" spans="5:13">
      <c r="E1698" s="12"/>
      <c r="H1698" s="12"/>
      <c r="I1698" s="72"/>
      <c r="K1698" s="12"/>
      <c r="M1698" s="61"/>
    </row>
    <row r="1699" spans="5:13">
      <c r="E1699" s="12"/>
      <c r="H1699" s="12"/>
      <c r="I1699" s="72"/>
      <c r="K1699" s="12"/>
      <c r="M1699" s="61"/>
    </row>
    <row r="1700" spans="5:13">
      <c r="E1700" s="12"/>
      <c r="H1700" s="12"/>
      <c r="I1700" s="72"/>
      <c r="K1700" s="12"/>
      <c r="M1700" s="61"/>
    </row>
    <row r="1701" spans="5:13">
      <c r="E1701" s="12"/>
      <c r="H1701" s="12"/>
      <c r="I1701" s="72"/>
      <c r="K1701" s="12"/>
      <c r="M1701" s="61"/>
    </row>
    <row r="1702" spans="5:13">
      <c r="E1702" s="12"/>
      <c r="H1702" s="12"/>
      <c r="I1702" s="72"/>
      <c r="K1702" s="12"/>
      <c r="M1702" s="61"/>
    </row>
    <row r="1703" spans="5:13">
      <c r="E1703" s="12"/>
      <c r="H1703" s="12"/>
      <c r="I1703" s="72"/>
      <c r="K1703" s="12"/>
      <c r="M1703" s="61"/>
    </row>
    <row r="1704" spans="5:13">
      <c r="E1704" s="12"/>
      <c r="H1704" s="12"/>
      <c r="I1704" s="72"/>
      <c r="K1704" s="12"/>
      <c r="M1704" s="61"/>
    </row>
    <row r="1705" spans="5:13">
      <c r="E1705" s="12"/>
      <c r="H1705" s="12"/>
      <c r="I1705" s="72"/>
      <c r="K1705" s="12"/>
      <c r="M1705" s="61"/>
    </row>
    <row r="1706" spans="5:13">
      <c r="E1706" s="12"/>
      <c r="H1706" s="12"/>
      <c r="I1706" s="72"/>
      <c r="K1706" s="12"/>
      <c r="M1706" s="61"/>
    </row>
    <row r="1707" spans="5:13">
      <c r="E1707" s="12"/>
      <c r="H1707" s="12"/>
      <c r="I1707" s="72"/>
      <c r="K1707" s="12"/>
      <c r="M1707" s="61"/>
    </row>
    <row r="1708" spans="5:13">
      <c r="E1708" s="12"/>
      <c r="H1708" s="12"/>
      <c r="I1708" s="72"/>
      <c r="K1708" s="12"/>
      <c r="M1708" s="61"/>
    </row>
    <row r="1709" spans="5:13">
      <c r="E1709" s="12"/>
      <c r="H1709" s="12"/>
      <c r="I1709" s="72"/>
      <c r="K1709" s="12"/>
      <c r="M1709" s="61"/>
    </row>
    <row r="1710" spans="5:13">
      <c r="E1710" s="12"/>
      <c r="H1710" s="12"/>
      <c r="I1710" s="72"/>
      <c r="K1710" s="12"/>
      <c r="M1710" s="61"/>
    </row>
    <row r="1711" spans="5:13">
      <c r="E1711" s="12"/>
      <c r="H1711" s="12"/>
      <c r="I1711" s="72"/>
      <c r="K1711" s="12"/>
      <c r="M1711" s="61"/>
    </row>
    <row r="1712" spans="5:13">
      <c r="E1712" s="12"/>
      <c r="H1712" s="12"/>
      <c r="I1712" s="72"/>
      <c r="K1712" s="12"/>
      <c r="M1712" s="61"/>
    </row>
    <row r="1713" spans="5:13">
      <c r="E1713" s="12"/>
      <c r="H1713" s="12"/>
      <c r="I1713" s="72"/>
      <c r="K1713" s="12"/>
      <c r="M1713" s="61"/>
    </row>
    <row r="1714" spans="5:13">
      <c r="E1714" s="12"/>
      <c r="H1714" s="12"/>
      <c r="I1714" s="72"/>
      <c r="K1714" s="12"/>
      <c r="M1714" s="61"/>
    </row>
    <row r="1715" spans="5:13">
      <c r="E1715" s="12"/>
      <c r="H1715" s="12"/>
      <c r="I1715" s="72"/>
      <c r="K1715" s="12"/>
      <c r="M1715" s="61"/>
    </row>
    <row r="1716" spans="5:13">
      <c r="E1716" s="12"/>
      <c r="H1716" s="12"/>
      <c r="I1716" s="72"/>
      <c r="K1716" s="12"/>
      <c r="M1716" s="61"/>
    </row>
    <row r="1717" spans="5:13">
      <c r="E1717" s="12"/>
      <c r="H1717" s="12"/>
      <c r="I1717" s="72"/>
      <c r="K1717" s="12"/>
      <c r="M1717" s="61"/>
    </row>
    <row r="1718" spans="5:13">
      <c r="E1718" s="12"/>
      <c r="H1718" s="12"/>
      <c r="I1718" s="72"/>
      <c r="K1718" s="12"/>
      <c r="M1718" s="61"/>
    </row>
    <row r="1719" spans="5:13">
      <c r="E1719" s="12"/>
      <c r="H1719" s="12"/>
      <c r="I1719" s="72"/>
      <c r="K1719" s="12"/>
      <c r="M1719" s="61"/>
    </row>
    <row r="1720" spans="5:13">
      <c r="E1720" s="12"/>
      <c r="H1720" s="12"/>
      <c r="I1720" s="72"/>
      <c r="K1720" s="12"/>
      <c r="M1720" s="61"/>
    </row>
    <row r="1721" spans="5:13">
      <c r="E1721" s="12"/>
      <c r="H1721" s="12"/>
      <c r="I1721" s="72"/>
      <c r="K1721" s="12"/>
      <c r="M1721" s="61"/>
    </row>
    <row r="1722" spans="5:13">
      <c r="E1722" s="12"/>
      <c r="H1722" s="12"/>
      <c r="I1722" s="72"/>
      <c r="K1722" s="12"/>
      <c r="M1722" s="61"/>
    </row>
    <row r="1723" spans="5:13">
      <c r="E1723" s="12"/>
      <c r="H1723" s="12"/>
      <c r="I1723" s="72"/>
      <c r="K1723" s="12"/>
      <c r="M1723" s="61"/>
    </row>
    <row r="1724" spans="5:13">
      <c r="E1724" s="12"/>
      <c r="H1724" s="12"/>
      <c r="I1724" s="72"/>
      <c r="K1724" s="12"/>
      <c r="M1724" s="61"/>
    </row>
    <row r="1725" spans="5:13">
      <c r="E1725" s="12"/>
      <c r="H1725" s="12"/>
      <c r="I1725" s="72"/>
      <c r="K1725" s="12"/>
      <c r="M1725" s="61"/>
    </row>
    <row r="1726" spans="5:13">
      <c r="E1726" s="12"/>
      <c r="H1726" s="12"/>
      <c r="I1726" s="72"/>
      <c r="K1726" s="12"/>
      <c r="M1726" s="61"/>
    </row>
    <row r="1727" spans="5:13">
      <c r="E1727" s="12"/>
      <c r="H1727" s="12"/>
      <c r="I1727" s="72"/>
      <c r="K1727" s="12"/>
      <c r="M1727" s="61"/>
    </row>
    <row r="1728" spans="5:13">
      <c r="E1728" s="12"/>
      <c r="H1728" s="12"/>
      <c r="I1728" s="72"/>
      <c r="K1728" s="12"/>
      <c r="M1728" s="61"/>
    </row>
    <row r="1729" spans="5:13">
      <c r="E1729" s="12"/>
      <c r="H1729" s="12"/>
      <c r="I1729" s="72"/>
      <c r="K1729" s="12"/>
      <c r="M1729" s="61"/>
    </row>
    <row r="1730" spans="5:13">
      <c r="E1730" s="12"/>
      <c r="H1730" s="12"/>
      <c r="I1730" s="72"/>
      <c r="K1730" s="12"/>
      <c r="M1730" s="61"/>
    </row>
    <row r="1731" spans="5:13">
      <c r="E1731" s="12"/>
      <c r="H1731" s="12"/>
      <c r="I1731" s="72"/>
      <c r="K1731" s="12"/>
      <c r="M1731" s="61"/>
    </row>
    <row r="1732" spans="5:13">
      <c r="E1732" s="12"/>
      <c r="H1732" s="12"/>
      <c r="I1732" s="72"/>
      <c r="K1732" s="12"/>
      <c r="M1732" s="61"/>
    </row>
    <row r="1733" spans="5:13">
      <c r="E1733" s="12"/>
      <c r="H1733" s="12"/>
      <c r="I1733" s="72"/>
      <c r="K1733" s="12"/>
      <c r="M1733" s="61"/>
    </row>
    <row r="1734" spans="5:13">
      <c r="E1734" s="12"/>
      <c r="H1734" s="12"/>
      <c r="I1734" s="72"/>
      <c r="K1734" s="12"/>
      <c r="M1734" s="61"/>
    </row>
    <row r="1735" spans="5:13">
      <c r="E1735" s="12"/>
      <c r="H1735" s="12"/>
      <c r="I1735" s="72"/>
      <c r="K1735" s="12"/>
      <c r="M1735" s="61"/>
    </row>
    <row r="1736" spans="5:13">
      <c r="E1736" s="12"/>
      <c r="H1736" s="12"/>
      <c r="I1736" s="72"/>
      <c r="K1736" s="12"/>
      <c r="M1736" s="61"/>
    </row>
    <row r="1737" spans="5:13">
      <c r="E1737" s="12"/>
      <c r="H1737" s="12"/>
      <c r="I1737" s="72"/>
      <c r="K1737" s="12"/>
      <c r="M1737" s="61"/>
    </row>
    <row r="1738" spans="5:13">
      <c r="E1738" s="12"/>
      <c r="H1738" s="12"/>
      <c r="I1738" s="72"/>
      <c r="K1738" s="12"/>
      <c r="M1738" s="61"/>
    </row>
    <row r="1739" spans="5:13">
      <c r="E1739" s="12"/>
      <c r="H1739" s="12"/>
      <c r="I1739" s="72"/>
      <c r="K1739" s="12"/>
      <c r="M1739" s="61"/>
    </row>
    <row r="1740" spans="5:13">
      <c r="E1740" s="12"/>
      <c r="H1740" s="12"/>
      <c r="I1740" s="72"/>
      <c r="K1740" s="12"/>
      <c r="M1740" s="61"/>
    </row>
    <row r="1741" spans="5:13">
      <c r="E1741" s="12"/>
      <c r="H1741" s="12"/>
      <c r="I1741" s="72"/>
      <c r="K1741" s="12"/>
      <c r="M1741" s="61"/>
    </row>
    <row r="1742" spans="5:13">
      <c r="E1742" s="12"/>
      <c r="H1742" s="12"/>
      <c r="I1742" s="72"/>
      <c r="K1742" s="12"/>
      <c r="M1742" s="61"/>
    </row>
    <row r="1743" spans="5:13">
      <c r="E1743" s="12"/>
      <c r="H1743" s="12"/>
      <c r="I1743" s="72"/>
      <c r="K1743" s="12"/>
      <c r="M1743" s="61"/>
    </row>
    <row r="1744" spans="5:13">
      <c r="E1744" s="12"/>
      <c r="H1744" s="12"/>
      <c r="I1744" s="72"/>
      <c r="K1744" s="12"/>
      <c r="M1744" s="61"/>
    </row>
    <row r="1745" spans="5:13">
      <c r="E1745" s="12"/>
      <c r="H1745" s="12"/>
      <c r="I1745" s="72"/>
      <c r="K1745" s="12"/>
      <c r="M1745" s="61"/>
    </row>
    <row r="1746" spans="5:13">
      <c r="E1746" s="12"/>
      <c r="H1746" s="12"/>
      <c r="I1746" s="72"/>
      <c r="K1746" s="12"/>
      <c r="M1746" s="61"/>
    </row>
    <row r="1747" spans="5:13">
      <c r="E1747" s="12"/>
      <c r="H1747" s="12"/>
      <c r="I1747" s="72"/>
      <c r="K1747" s="12"/>
      <c r="M1747" s="61"/>
    </row>
    <row r="1748" spans="5:13">
      <c r="E1748" s="12"/>
      <c r="H1748" s="12"/>
      <c r="I1748" s="72"/>
      <c r="K1748" s="12"/>
      <c r="M1748" s="61"/>
    </row>
    <row r="1749" spans="5:13">
      <c r="E1749" s="12"/>
      <c r="H1749" s="12"/>
      <c r="I1749" s="72"/>
      <c r="K1749" s="12"/>
      <c r="M1749" s="61"/>
    </row>
    <row r="1750" spans="5:13">
      <c r="E1750" s="12"/>
      <c r="H1750" s="12"/>
      <c r="I1750" s="72"/>
      <c r="K1750" s="12"/>
      <c r="M1750" s="61"/>
    </row>
    <row r="1751" spans="5:13">
      <c r="E1751" s="12"/>
      <c r="H1751" s="12"/>
      <c r="I1751" s="72"/>
      <c r="K1751" s="12"/>
      <c r="M1751" s="61"/>
    </row>
    <row r="1752" spans="5:13">
      <c r="E1752" s="12"/>
      <c r="H1752" s="12"/>
      <c r="I1752" s="72"/>
      <c r="K1752" s="12"/>
      <c r="M1752" s="61"/>
    </row>
    <row r="1753" spans="5:13">
      <c r="E1753" s="12"/>
      <c r="H1753" s="12"/>
      <c r="I1753" s="72"/>
      <c r="K1753" s="12"/>
      <c r="M1753" s="61"/>
    </row>
    <row r="1754" spans="5:13">
      <c r="E1754" s="12"/>
      <c r="H1754" s="12"/>
      <c r="I1754" s="72"/>
      <c r="K1754" s="12"/>
      <c r="M1754" s="61"/>
    </row>
    <row r="1755" spans="5:13">
      <c r="E1755" s="12"/>
      <c r="H1755" s="12"/>
      <c r="I1755" s="72"/>
      <c r="K1755" s="12"/>
      <c r="M1755" s="61"/>
    </row>
    <row r="1756" spans="5:13">
      <c r="E1756" s="12"/>
      <c r="H1756" s="12"/>
      <c r="I1756" s="72"/>
      <c r="K1756" s="12"/>
      <c r="M1756" s="61"/>
    </row>
    <row r="1757" spans="5:13">
      <c r="E1757" s="12"/>
      <c r="H1757" s="12"/>
      <c r="I1757" s="72"/>
      <c r="K1757" s="12"/>
      <c r="M1757" s="61"/>
    </row>
    <row r="1758" spans="5:13">
      <c r="E1758" s="12"/>
      <c r="H1758" s="12"/>
      <c r="I1758" s="72"/>
      <c r="K1758" s="12"/>
      <c r="M1758" s="61"/>
    </row>
    <row r="1759" spans="5:13">
      <c r="E1759" s="12"/>
      <c r="H1759" s="12"/>
      <c r="I1759" s="72"/>
      <c r="K1759" s="12"/>
      <c r="M1759" s="61"/>
    </row>
    <row r="1760" spans="5:13">
      <c r="E1760" s="12"/>
      <c r="H1760" s="12"/>
      <c r="I1760" s="72"/>
      <c r="K1760" s="12"/>
      <c r="M1760" s="61"/>
    </row>
    <row r="1761" spans="5:13">
      <c r="E1761" s="12"/>
      <c r="H1761" s="12"/>
      <c r="I1761" s="72"/>
      <c r="K1761" s="12"/>
      <c r="M1761" s="61"/>
    </row>
    <row r="1762" spans="5:13">
      <c r="E1762" s="12"/>
      <c r="H1762" s="12"/>
      <c r="I1762" s="72"/>
      <c r="K1762" s="12"/>
      <c r="M1762" s="61"/>
    </row>
    <row r="1763" spans="5:13">
      <c r="E1763" s="12"/>
      <c r="H1763" s="12"/>
      <c r="I1763" s="72"/>
      <c r="K1763" s="12"/>
      <c r="M1763" s="61"/>
    </row>
    <row r="1764" spans="5:13">
      <c r="E1764" s="12"/>
      <c r="H1764" s="12"/>
      <c r="I1764" s="72"/>
      <c r="K1764" s="12"/>
      <c r="M1764" s="61"/>
    </row>
    <row r="1765" spans="5:13">
      <c r="E1765" s="12"/>
      <c r="H1765" s="12"/>
      <c r="I1765" s="72"/>
      <c r="K1765" s="12"/>
      <c r="M1765" s="61"/>
    </row>
    <row r="1766" spans="5:13">
      <c r="E1766" s="12"/>
      <c r="H1766" s="12"/>
      <c r="I1766" s="72"/>
      <c r="K1766" s="12"/>
      <c r="M1766" s="61"/>
    </row>
    <row r="1767" spans="5:13">
      <c r="E1767" s="12"/>
      <c r="H1767" s="12"/>
      <c r="I1767" s="72"/>
      <c r="K1767" s="12"/>
      <c r="M1767" s="61"/>
    </row>
    <row r="1768" spans="5:13">
      <c r="E1768" s="12"/>
      <c r="H1768" s="12"/>
      <c r="I1768" s="72"/>
      <c r="K1768" s="12"/>
      <c r="M1768" s="61"/>
    </row>
    <row r="1769" spans="5:13">
      <c r="E1769" s="12"/>
      <c r="H1769" s="12"/>
      <c r="I1769" s="72"/>
      <c r="K1769" s="12"/>
      <c r="M1769" s="61"/>
    </row>
    <row r="1770" spans="5:13">
      <c r="E1770" s="12"/>
      <c r="H1770" s="12"/>
      <c r="I1770" s="72"/>
      <c r="K1770" s="12"/>
      <c r="M1770" s="61"/>
    </row>
    <row r="1771" spans="5:13">
      <c r="E1771" s="12"/>
      <c r="H1771" s="12"/>
      <c r="I1771" s="72"/>
      <c r="K1771" s="12"/>
      <c r="M1771" s="61"/>
    </row>
    <row r="1772" spans="5:13">
      <c r="E1772" s="12"/>
      <c r="H1772" s="12"/>
      <c r="I1772" s="72"/>
      <c r="K1772" s="12"/>
      <c r="M1772" s="61"/>
    </row>
    <row r="1773" spans="5:13">
      <c r="E1773" s="12"/>
      <c r="H1773" s="12"/>
      <c r="I1773" s="72"/>
      <c r="K1773" s="12"/>
      <c r="M1773" s="61"/>
    </row>
    <row r="1774" spans="5:13">
      <c r="E1774" s="12"/>
      <c r="H1774" s="12"/>
      <c r="I1774" s="72"/>
      <c r="K1774" s="12"/>
      <c r="M1774" s="61"/>
    </row>
    <row r="1775" spans="5:13">
      <c r="E1775" s="12"/>
      <c r="H1775" s="12"/>
      <c r="I1775" s="72"/>
      <c r="K1775" s="12"/>
      <c r="M1775" s="61"/>
    </row>
    <row r="1776" spans="5:13">
      <c r="E1776" s="12"/>
      <c r="H1776" s="12"/>
      <c r="I1776" s="72"/>
      <c r="K1776" s="12"/>
      <c r="M1776" s="61"/>
    </row>
    <row r="1777" spans="5:13">
      <c r="E1777" s="12"/>
      <c r="H1777" s="12"/>
      <c r="I1777" s="72"/>
      <c r="K1777" s="12"/>
      <c r="M1777" s="61"/>
    </row>
    <row r="1778" spans="5:13">
      <c r="E1778" s="12"/>
      <c r="H1778" s="12"/>
      <c r="I1778" s="72"/>
      <c r="K1778" s="12"/>
      <c r="M1778" s="61"/>
    </row>
    <row r="1779" spans="5:13">
      <c r="E1779" s="12"/>
      <c r="H1779" s="12"/>
      <c r="I1779" s="72"/>
      <c r="K1779" s="12"/>
      <c r="M1779" s="61"/>
    </row>
    <row r="1780" spans="5:13">
      <c r="E1780" s="12"/>
      <c r="H1780" s="12"/>
      <c r="I1780" s="72"/>
      <c r="K1780" s="12"/>
      <c r="M1780" s="61"/>
    </row>
    <row r="1781" spans="5:13">
      <c r="E1781" s="12"/>
      <c r="H1781" s="12"/>
      <c r="I1781" s="72"/>
      <c r="K1781" s="12"/>
      <c r="M1781" s="61"/>
    </row>
    <row r="1782" spans="5:13">
      <c r="E1782" s="12"/>
      <c r="H1782" s="12"/>
      <c r="I1782" s="72"/>
      <c r="K1782" s="12"/>
      <c r="M1782" s="61"/>
    </row>
  </sheetData>
  <phoneticPr fontId="9" type="noConversion"/>
  <pageMargins left="0" right="0" top="0" bottom="0" header="0.5" footer="0.5"/>
  <pageSetup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1"/>
  <sheetViews>
    <sheetView tabSelected="1" topLeftCell="A16" zoomScaleNormal="100" workbookViewId="0">
      <selection activeCell="G47" sqref="G47"/>
    </sheetView>
  </sheetViews>
  <sheetFormatPr defaultRowHeight="12.75"/>
  <cols>
    <col min="1" max="1" width="15.140625" customWidth="1"/>
    <col min="2" max="2" width="9.28515625" customWidth="1"/>
    <col min="3" max="3" width="12" bestFit="1" customWidth="1"/>
    <col min="4" max="4" width="15.5703125" bestFit="1" customWidth="1"/>
    <col min="5" max="5" width="12" bestFit="1" customWidth="1"/>
    <col min="6" max="6" width="8.42578125" bestFit="1" customWidth="1"/>
    <col min="7" max="7" width="11.85546875" bestFit="1" customWidth="1"/>
    <col min="8" max="8" width="14.28515625" bestFit="1" customWidth="1"/>
    <col min="9" max="9" width="11.85546875" bestFit="1" customWidth="1"/>
    <col min="12" max="13" width="7.7109375" bestFit="1" customWidth="1"/>
  </cols>
  <sheetData>
    <row r="1" spans="1:12" s="11" customFormat="1">
      <c r="A1" s="7" t="s">
        <v>114</v>
      </c>
      <c r="B1" s="10"/>
      <c r="C1" s="10"/>
      <c r="D1" s="10"/>
      <c r="F1" s="10"/>
      <c r="G1" s="10"/>
      <c r="H1" s="10"/>
      <c r="I1" s="96"/>
      <c r="J1" s="97"/>
      <c r="K1" s="97"/>
      <c r="L1" s="98"/>
    </row>
    <row r="2" spans="1:12" s="49" customFormat="1">
      <c r="A2" s="41" t="s">
        <v>79</v>
      </c>
      <c r="B2" s="43"/>
      <c r="C2" s="43"/>
      <c r="D2" s="43"/>
      <c r="E2" s="43"/>
      <c r="F2" s="43"/>
      <c r="G2" s="43"/>
      <c r="H2" s="43"/>
      <c r="I2" s="96"/>
      <c r="J2" s="97"/>
      <c r="K2" s="97"/>
      <c r="L2" s="98"/>
    </row>
    <row r="3" spans="1:12" s="49" customFormat="1">
      <c r="A3" s="88">
        <f>D31</f>
        <v>40086</v>
      </c>
      <c r="B3" s="43"/>
      <c r="C3" s="43"/>
      <c r="D3" s="43"/>
      <c r="E3" s="43"/>
      <c r="F3" s="43"/>
      <c r="G3" s="43"/>
      <c r="H3" s="43"/>
      <c r="I3" s="96"/>
      <c r="J3" s="97"/>
      <c r="K3" s="97"/>
      <c r="L3" s="98"/>
    </row>
    <row r="4" spans="1:12" s="49" customFormat="1">
      <c r="A4" s="107"/>
      <c r="B4" s="108"/>
      <c r="C4" s="108"/>
      <c r="D4" s="108"/>
      <c r="E4" s="108"/>
      <c r="F4" s="108"/>
      <c r="G4" s="108"/>
      <c r="H4" s="108"/>
      <c r="I4" s="96"/>
      <c r="J4" s="97"/>
      <c r="K4" s="97"/>
      <c r="L4" s="98"/>
    </row>
    <row r="5" spans="1:12" s="49" customFormat="1">
      <c r="A5" s="108"/>
      <c r="B5" s="108"/>
      <c r="C5" s="108"/>
      <c r="D5" s="108"/>
      <c r="E5" s="108"/>
      <c r="F5" s="108"/>
      <c r="G5" s="108"/>
      <c r="H5" s="108"/>
      <c r="I5" s="96"/>
      <c r="J5" s="97"/>
      <c r="K5" s="97"/>
      <c r="L5" s="98"/>
    </row>
    <row r="6" spans="1:12" s="49" customFormat="1">
      <c r="A6" s="108"/>
      <c r="B6" s="108"/>
      <c r="C6" s="108"/>
      <c r="D6" s="108"/>
      <c r="E6" s="108"/>
      <c r="F6" s="108"/>
      <c r="G6" s="108"/>
      <c r="H6" s="108"/>
      <c r="I6" s="96"/>
      <c r="J6" s="97"/>
      <c r="K6" s="97"/>
      <c r="L6" s="98"/>
    </row>
    <row r="7" spans="1:12" s="49" customFormat="1">
      <c r="A7" s="108"/>
      <c r="B7" s="108"/>
      <c r="C7" s="108"/>
      <c r="D7" s="108"/>
      <c r="E7" s="108"/>
      <c r="F7" s="108"/>
      <c r="G7" s="108"/>
      <c r="H7" s="108"/>
      <c r="I7" s="96"/>
      <c r="J7" s="97"/>
      <c r="K7" s="97"/>
      <c r="L7" s="98"/>
    </row>
    <row r="8" spans="1:12" s="49" customFormat="1">
      <c r="A8" s="108"/>
      <c r="B8" s="108"/>
      <c r="C8" s="108"/>
      <c r="D8" s="108"/>
      <c r="E8" s="108"/>
      <c r="F8" s="108"/>
      <c r="G8" s="108"/>
      <c r="H8" s="108"/>
      <c r="I8" s="96"/>
      <c r="J8" s="97"/>
      <c r="K8" s="97"/>
      <c r="L8" s="98"/>
    </row>
    <row r="9" spans="1:12" s="49" customFormat="1">
      <c r="A9" s="108"/>
      <c r="B9" s="108"/>
      <c r="C9" s="108"/>
      <c r="D9" s="108"/>
      <c r="E9" s="108"/>
      <c r="F9" s="108"/>
      <c r="G9" s="108"/>
      <c r="H9" s="108"/>
      <c r="I9" s="96"/>
      <c r="J9" s="97"/>
      <c r="K9" s="97"/>
      <c r="L9" s="98"/>
    </row>
    <row r="10" spans="1:12" s="49" customFormat="1">
      <c r="A10" s="108"/>
      <c r="B10" s="108"/>
      <c r="C10" s="108"/>
      <c r="D10" s="108"/>
      <c r="E10" s="108"/>
      <c r="F10" s="108"/>
      <c r="G10" s="108"/>
      <c r="H10" s="108"/>
      <c r="I10" s="96"/>
      <c r="J10" s="97"/>
      <c r="K10" s="97"/>
      <c r="L10" s="98"/>
    </row>
    <row r="11" spans="1:12" s="49" customFormat="1">
      <c r="A11" s="108"/>
      <c r="B11" s="108"/>
      <c r="C11" s="108"/>
      <c r="D11" s="108"/>
      <c r="E11" s="108"/>
      <c r="F11" s="108"/>
      <c r="G11" s="108"/>
      <c r="H11" s="108"/>
      <c r="I11" s="96"/>
      <c r="J11" s="97"/>
      <c r="K11" s="97"/>
      <c r="L11" s="98"/>
    </row>
    <row r="12" spans="1:12" s="49" customFormat="1">
      <c r="A12" s="108"/>
      <c r="B12" s="108"/>
      <c r="C12" s="108"/>
      <c r="D12" s="108"/>
      <c r="E12" s="108"/>
      <c r="F12" s="108"/>
      <c r="G12" s="108"/>
      <c r="H12" s="108"/>
      <c r="I12" s="43"/>
      <c r="J12" s="43"/>
    </row>
    <row r="13" spans="1:12" s="49" customFormat="1">
      <c r="A13" s="108"/>
      <c r="B13" s="108"/>
      <c r="C13" s="108"/>
      <c r="D13" s="108"/>
      <c r="E13" s="108"/>
      <c r="F13" s="108"/>
      <c r="G13" s="108"/>
      <c r="H13" s="108"/>
      <c r="I13" s="43"/>
      <c r="J13" s="43"/>
    </row>
    <row r="14" spans="1:12" s="49" customFormat="1">
      <c r="A14" s="108"/>
      <c r="B14" s="108"/>
      <c r="C14" s="108"/>
      <c r="D14" s="108"/>
      <c r="E14" s="108"/>
      <c r="F14" s="108"/>
      <c r="G14" s="108"/>
      <c r="H14" s="108"/>
      <c r="I14" s="43"/>
      <c r="J14" s="43"/>
    </row>
    <row r="15" spans="1:12" s="49" customFormat="1">
      <c r="A15" s="108"/>
      <c r="B15" s="108"/>
      <c r="C15" s="108"/>
      <c r="D15" s="108"/>
      <c r="E15" s="108"/>
      <c r="F15" s="108"/>
      <c r="G15" s="108"/>
      <c r="H15" s="108"/>
      <c r="I15" s="43"/>
      <c r="J15" s="43"/>
    </row>
    <row r="16" spans="1:12" s="49" customFormat="1">
      <c r="A16" s="108"/>
      <c r="B16" s="108"/>
      <c r="C16" s="108"/>
      <c r="D16" s="108"/>
      <c r="E16" s="108"/>
      <c r="F16" s="108"/>
      <c r="G16" s="108"/>
      <c r="H16" s="108"/>
      <c r="I16" s="43"/>
    </row>
    <row r="17" spans="1:14" s="49" customFormat="1">
      <c r="A17" s="49" t="s">
        <v>231</v>
      </c>
      <c r="B17" s="41" t="s">
        <v>1201</v>
      </c>
      <c r="C17" s="33"/>
      <c r="D17" s="33"/>
      <c r="E17" s="33"/>
      <c r="F17" s="33"/>
      <c r="G17" s="33"/>
      <c r="H17" s="33"/>
      <c r="I17" s="43"/>
      <c r="J17" s="43"/>
    </row>
    <row r="18" spans="1:14" s="49" customFormat="1">
      <c r="B18" s="41" t="s">
        <v>1171</v>
      </c>
      <c r="C18" s="33"/>
      <c r="D18" s="33"/>
      <c r="E18" s="33"/>
      <c r="F18" s="33"/>
      <c r="G18" s="33"/>
      <c r="H18" s="33"/>
      <c r="I18" s="43"/>
      <c r="J18" s="43"/>
    </row>
    <row r="19" spans="1:14" s="49" customFormat="1">
      <c r="A19" s="49" t="s">
        <v>3</v>
      </c>
      <c r="B19" s="41" t="s">
        <v>1191</v>
      </c>
      <c r="C19" s="33"/>
      <c r="D19" s="33"/>
      <c r="E19" s="33"/>
      <c r="F19" s="33"/>
      <c r="G19" s="33"/>
      <c r="H19" s="33"/>
      <c r="I19" s="43"/>
      <c r="J19" s="43"/>
    </row>
    <row r="20" spans="1:14" s="49" customFormat="1">
      <c r="B20" s="41" t="s">
        <v>1189</v>
      </c>
      <c r="C20" s="33"/>
      <c r="D20" s="33"/>
      <c r="E20" s="33"/>
      <c r="F20" s="33"/>
      <c r="G20" s="33"/>
      <c r="H20" s="33"/>
      <c r="I20" s="43"/>
      <c r="J20" s="43"/>
    </row>
    <row r="21" spans="1:14" s="49" customFormat="1">
      <c r="B21" s="41" t="s">
        <v>1199</v>
      </c>
      <c r="C21" s="33"/>
      <c r="D21" s="33"/>
      <c r="E21" s="33"/>
      <c r="F21" s="33"/>
      <c r="G21" s="33"/>
      <c r="H21" s="33"/>
      <c r="I21" s="43"/>
      <c r="J21" s="43"/>
    </row>
    <row r="22" spans="1:14" s="49" customFormat="1">
      <c r="A22" s="49" t="s">
        <v>220</v>
      </c>
      <c r="B22" s="41" t="s">
        <v>1126</v>
      </c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4" s="49" customFormat="1">
      <c r="B23" s="41" t="s">
        <v>1190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4" s="49" customFormat="1">
      <c r="B24" s="95" t="s">
        <v>1127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4" s="49" customFormat="1">
      <c r="B25" s="95" t="s">
        <v>1128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4" s="49" customFormat="1">
      <c r="B26" s="95" t="s">
        <v>1182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4" s="49" customFormat="1">
      <c r="B27" s="95" t="s">
        <v>1202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4" s="49" customFormat="1">
      <c r="B28" s="95" t="s">
        <v>1129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4" s="49" customFormat="1">
      <c r="A29" s="41"/>
      <c r="B29" s="87" t="s">
        <v>401</v>
      </c>
      <c r="C29" s="87"/>
      <c r="D29" s="85"/>
      <c r="E29" s="90" t="s">
        <v>322</v>
      </c>
      <c r="F29" s="87"/>
      <c r="G29" s="87"/>
      <c r="H29" s="85"/>
      <c r="I29" s="91" t="s">
        <v>323</v>
      </c>
      <c r="J29" s="92"/>
      <c r="K29" s="92"/>
      <c r="L29" s="92"/>
      <c r="M29" s="92"/>
    </row>
    <row r="30" spans="1:14" s="49" customFormat="1">
      <c r="A30" s="41"/>
      <c r="B30" s="87" t="s">
        <v>400</v>
      </c>
      <c r="C30" s="87"/>
      <c r="D30" s="85"/>
      <c r="E30" s="85"/>
      <c r="F30" s="85"/>
      <c r="G30" s="85"/>
      <c r="H30" s="85"/>
      <c r="I30" s="85"/>
      <c r="J30" s="85"/>
      <c r="K30" s="85"/>
      <c r="L30" s="92"/>
      <c r="M30" s="92"/>
      <c r="N30" s="92"/>
    </row>
    <row r="31" spans="1:14">
      <c r="A31" s="41" t="s">
        <v>71</v>
      </c>
      <c r="B31" s="43"/>
      <c r="C31" s="43"/>
      <c r="D31" s="86">
        <v>40086</v>
      </c>
      <c r="E31" s="85"/>
      <c r="F31" s="74"/>
      <c r="G31" s="74"/>
      <c r="H31" s="13"/>
      <c r="I31" s="13"/>
      <c r="J31" s="85"/>
    </row>
    <row r="32" spans="1:14">
      <c r="A32" s="5" t="s">
        <v>72</v>
      </c>
      <c r="B32" s="1"/>
      <c r="C32" s="1"/>
      <c r="D32" s="99">
        <v>1057.0786000000001</v>
      </c>
      <c r="E32" s="74"/>
      <c r="F32" s="13"/>
      <c r="G32" s="13"/>
      <c r="H32" s="13"/>
      <c r="I32" s="13"/>
    </row>
    <row r="33" spans="1:13">
      <c r="A33" s="26" t="s">
        <v>1200</v>
      </c>
      <c r="B33" s="1"/>
      <c r="C33" s="1"/>
      <c r="D33" s="34">
        <f>(23.8993)/D32</f>
        <v>2.2608820195584321E-2</v>
      </c>
      <c r="E33" s="83"/>
      <c r="F33" s="74"/>
      <c r="H33" s="13"/>
      <c r="I33" s="13"/>
      <c r="J33" s="13"/>
      <c r="K33" s="13"/>
    </row>
    <row r="34" spans="1:13">
      <c r="A34" s="1" t="s">
        <v>102</v>
      </c>
      <c r="B34" s="1"/>
      <c r="C34" s="1"/>
      <c r="D34" s="34">
        <f>21.496/D32</f>
        <v>2.0335290109931275E-2</v>
      </c>
      <c r="E34" s="84"/>
      <c r="F34" s="85"/>
      <c r="G34" s="85"/>
      <c r="H34" s="85"/>
      <c r="I34" s="13"/>
      <c r="J34" s="13"/>
    </row>
    <row r="35" spans="1:13">
      <c r="A35" s="84"/>
      <c r="B35" s="85"/>
      <c r="C35" s="13"/>
      <c r="D35" s="13"/>
      <c r="E35" s="13"/>
      <c r="F35" s="13"/>
      <c r="G35" s="13"/>
      <c r="H35" s="85"/>
      <c r="I35" s="85"/>
      <c r="J35" s="85"/>
    </row>
    <row r="36" spans="1:13">
      <c r="A36" s="38"/>
      <c r="B36" s="39"/>
      <c r="C36" s="40" t="s">
        <v>92</v>
      </c>
      <c r="D36" s="40" t="s">
        <v>85</v>
      </c>
      <c r="E36" s="40" t="s">
        <v>92</v>
      </c>
      <c r="F36" s="40"/>
      <c r="G36" s="40" t="s">
        <v>92</v>
      </c>
      <c r="H36" s="40" t="s">
        <v>85</v>
      </c>
      <c r="I36" s="40" t="s">
        <v>92</v>
      </c>
      <c r="J36" s="100"/>
      <c r="K36" s="100"/>
      <c r="L36" s="103"/>
      <c r="M36" s="103"/>
    </row>
    <row r="37" spans="1:13">
      <c r="A37" s="41" t="s">
        <v>128</v>
      </c>
      <c r="B37" s="39"/>
      <c r="C37" s="40" t="s">
        <v>127</v>
      </c>
      <c r="D37" s="40" t="s">
        <v>127</v>
      </c>
      <c r="E37" s="40" t="s">
        <v>127</v>
      </c>
      <c r="F37" s="40"/>
      <c r="G37" s="40" t="s">
        <v>127</v>
      </c>
      <c r="H37" s="40" t="s">
        <v>127</v>
      </c>
      <c r="I37" s="40" t="s">
        <v>127</v>
      </c>
      <c r="J37" s="100"/>
      <c r="K37" s="100"/>
      <c r="L37" s="103"/>
      <c r="M37" s="103"/>
    </row>
    <row r="38" spans="1:13">
      <c r="A38" s="41" t="s">
        <v>86</v>
      </c>
      <c r="B38" s="42" t="s">
        <v>1</v>
      </c>
      <c r="C38" s="40" t="s">
        <v>91</v>
      </c>
      <c r="D38" s="40" t="s">
        <v>91</v>
      </c>
      <c r="E38" s="40" t="s">
        <v>91</v>
      </c>
      <c r="F38" s="40"/>
      <c r="G38" s="40" t="s">
        <v>83</v>
      </c>
      <c r="H38" s="40" t="s">
        <v>83</v>
      </c>
      <c r="I38" s="40" t="s">
        <v>83</v>
      </c>
      <c r="J38" s="100"/>
      <c r="K38" s="100"/>
      <c r="L38" s="102"/>
      <c r="M38" s="102"/>
    </row>
    <row r="39" spans="1:13">
      <c r="A39" s="41"/>
      <c r="B39" s="40" t="s">
        <v>3</v>
      </c>
      <c r="C39" s="40" t="s">
        <v>88</v>
      </c>
      <c r="D39" s="40" t="s">
        <v>88</v>
      </c>
      <c r="E39" s="40" t="s">
        <v>88</v>
      </c>
      <c r="F39" s="40"/>
      <c r="G39" s="40" t="s">
        <v>88</v>
      </c>
      <c r="H39" s="40" t="s">
        <v>88</v>
      </c>
      <c r="I39" s="40" t="s">
        <v>88</v>
      </c>
      <c r="J39" s="100"/>
      <c r="K39" s="100"/>
      <c r="L39" s="102"/>
      <c r="M39" s="102"/>
    </row>
    <row r="40" spans="1:13">
      <c r="A40" s="41"/>
      <c r="B40" s="43"/>
      <c r="C40" s="40" t="s">
        <v>89</v>
      </c>
      <c r="D40" s="40" t="s">
        <v>90</v>
      </c>
      <c r="E40" s="42" t="s">
        <v>90</v>
      </c>
      <c r="F40" s="42"/>
      <c r="G40" s="40" t="s">
        <v>89</v>
      </c>
      <c r="H40" s="42" t="s">
        <v>90</v>
      </c>
      <c r="I40" s="42" t="s">
        <v>90</v>
      </c>
      <c r="J40" s="100"/>
      <c r="K40" s="100"/>
      <c r="L40" s="102"/>
      <c r="M40" s="102"/>
    </row>
    <row r="41" spans="1:13">
      <c r="A41" s="11" t="s">
        <v>1197</v>
      </c>
      <c r="B41" s="13"/>
      <c r="C41" s="13"/>
      <c r="D41" s="13"/>
      <c r="E41" s="42"/>
      <c r="F41" s="42"/>
      <c r="G41" s="40"/>
      <c r="H41" s="42"/>
      <c r="I41" s="42"/>
      <c r="J41" s="100"/>
      <c r="K41" s="100"/>
      <c r="L41" s="102"/>
      <c r="M41" s="102"/>
    </row>
    <row r="42" spans="1:13" s="13" customFormat="1">
      <c r="A42" s="8" t="s">
        <v>1195</v>
      </c>
      <c r="B42" s="12"/>
      <c r="C42" s="47"/>
      <c r="D42" s="47">
        <v>16.100000000000001</v>
      </c>
      <c r="E42" s="47">
        <v>17.100000000000001</v>
      </c>
      <c r="F42" s="104"/>
      <c r="G42" s="22"/>
      <c r="H42" s="22">
        <f>D32/SUM(D42:D45)</f>
        <v>16.605067546339932</v>
      </c>
      <c r="I42" s="22">
        <f>D32/SUM(E42:E45)</f>
        <v>16.918671574903968</v>
      </c>
      <c r="J42" s="74"/>
      <c r="K42" s="74"/>
    </row>
    <row r="43" spans="1:13" s="13" customFormat="1">
      <c r="A43" s="8" t="s">
        <v>1194</v>
      </c>
      <c r="B43" s="12"/>
      <c r="C43" s="47"/>
      <c r="D43" s="47">
        <v>16.95</v>
      </c>
      <c r="E43" s="47">
        <v>16.29</v>
      </c>
      <c r="F43" s="104"/>
      <c r="G43" s="22"/>
      <c r="H43" s="22">
        <f>D32/SUM(D43:D46)</f>
        <v>17.940913102511882</v>
      </c>
      <c r="I43" s="22">
        <f>D32/SUM(E43:E46)</f>
        <v>17.745150243411114</v>
      </c>
      <c r="J43" s="74"/>
      <c r="K43" s="74"/>
    </row>
    <row r="44" spans="1:13" s="13" customFormat="1">
      <c r="A44" s="8" t="s">
        <v>1193</v>
      </c>
      <c r="B44" s="12"/>
      <c r="C44" s="47"/>
      <c r="D44" s="47">
        <v>15.99</v>
      </c>
      <c r="E44" s="47">
        <v>15.39</v>
      </c>
      <c r="F44" s="104"/>
      <c r="G44" s="22"/>
      <c r="H44" s="22">
        <f>D32/SUM(D44:D47)</f>
        <v>19.840063813813813</v>
      </c>
      <c r="I44" s="22">
        <f>D32/SUM(E44:E47)</f>
        <v>18.725927369353411</v>
      </c>
      <c r="J44" s="74"/>
      <c r="K44" s="74"/>
    </row>
    <row r="45" spans="1:13" s="13" customFormat="1">
      <c r="A45" s="8" t="s">
        <v>1192</v>
      </c>
      <c r="B45" s="105"/>
      <c r="C45" s="106"/>
      <c r="D45" s="106">
        <v>14.62</v>
      </c>
      <c r="E45" s="106">
        <v>13.7</v>
      </c>
      <c r="F45" s="105"/>
      <c r="G45" s="105"/>
      <c r="H45" s="22">
        <f>D32/SUM(D45:D48)</f>
        <v>21.701469924040239</v>
      </c>
      <c r="I45" s="22">
        <f>D32/SUM(E45:E48)</f>
        <v>19.615487103358696</v>
      </c>
      <c r="J45" s="74"/>
      <c r="K45" s="74"/>
    </row>
    <row r="46" spans="1:13">
      <c r="A46" s="8" t="s">
        <v>137</v>
      </c>
      <c r="B46" s="36"/>
      <c r="C46" s="70">
        <v>20.23</v>
      </c>
      <c r="D46" s="44">
        <v>11.36</v>
      </c>
      <c r="E46" s="44">
        <v>14.19</v>
      </c>
      <c r="F46" s="44"/>
      <c r="G46" s="6">
        <f>D32/SUM(C46:C49)</f>
        <v>14.520310439560442</v>
      </c>
      <c r="H46" s="6">
        <f>D32/SUM(D46:D49)</f>
        <v>23.060178883071554</v>
      </c>
      <c r="I46" s="6">
        <f>D32/SUM(E46:E49)</f>
        <v>20.085095952878589</v>
      </c>
      <c r="J46" s="101"/>
      <c r="K46" s="101"/>
      <c r="L46" s="103"/>
      <c r="M46" s="103"/>
    </row>
    <row r="47" spans="1:13">
      <c r="A47" s="8" t="s">
        <v>136</v>
      </c>
      <c r="B47" s="36"/>
      <c r="C47" s="44">
        <v>18.68</v>
      </c>
      <c r="D47" s="44">
        <v>11.31</v>
      </c>
      <c r="E47" s="44">
        <v>13.17</v>
      </c>
      <c r="F47" s="44"/>
      <c r="G47" s="6">
        <f>D32/SUM(C47:C50)</f>
        <v>15.490600820633063</v>
      </c>
      <c r="H47" s="6">
        <f>D32/SUM(D47:D50)</f>
        <v>24.600386316034442</v>
      </c>
      <c r="I47" s="6">
        <f>D32/SUM(E47:E50)</f>
        <v>20.857904498816101</v>
      </c>
      <c r="J47" s="101"/>
      <c r="K47" s="101"/>
      <c r="L47" s="103"/>
      <c r="M47" s="103"/>
    </row>
    <row r="48" spans="1:13">
      <c r="A48" s="8" t="s">
        <v>135</v>
      </c>
      <c r="B48" s="36"/>
      <c r="C48" s="44">
        <v>17.72</v>
      </c>
      <c r="D48" s="44">
        <v>11.42</v>
      </c>
      <c r="E48" s="44">
        <v>12.83</v>
      </c>
      <c r="F48" s="44"/>
      <c r="G48" s="6">
        <f>D32/SUM(C48:C51)</f>
        <v>16.509114477588632</v>
      </c>
      <c r="H48" s="6">
        <f>D32/SUM(D48:D51)</f>
        <v>25.477912750060256</v>
      </c>
      <c r="I48" s="6">
        <f>D32/SUM(E48:E51)</f>
        <v>21.424373733279289</v>
      </c>
      <c r="J48" s="101"/>
      <c r="K48" s="101"/>
      <c r="L48" s="103"/>
      <c r="M48" s="103"/>
    </row>
    <row r="49" spans="1:13">
      <c r="A49" s="8" t="s">
        <v>134</v>
      </c>
      <c r="B49" s="36"/>
      <c r="C49" s="44">
        <v>16.170000000000002</v>
      </c>
      <c r="D49" s="44">
        <v>11.75</v>
      </c>
      <c r="E49" s="44">
        <v>12.44</v>
      </c>
      <c r="F49" s="44"/>
      <c r="G49" s="6">
        <f>D32/SUM(C49:C52)</f>
        <v>17.582811044577511</v>
      </c>
      <c r="H49" s="6">
        <f>D32/SUM(D49:D52)</f>
        <v>24.256048646167969</v>
      </c>
      <c r="I49" s="6">
        <f>D32/SUM(E49:E52)</f>
        <v>21.007126391096982</v>
      </c>
      <c r="J49" s="101"/>
      <c r="K49" s="101"/>
      <c r="L49" s="103"/>
      <c r="M49" s="103"/>
    </row>
    <row r="50" spans="1:13">
      <c r="A50" s="8" t="s">
        <v>122</v>
      </c>
      <c r="B50" s="27"/>
      <c r="C50" s="44">
        <v>15.67</v>
      </c>
      <c r="D50" s="44">
        <v>8.49</v>
      </c>
      <c r="E50" s="44">
        <v>12.24</v>
      </c>
      <c r="F50" s="44"/>
      <c r="G50" s="6">
        <f>D32/SUM(C50:C55)</f>
        <v>19.553803181650018</v>
      </c>
      <c r="H50" s="6">
        <f>D32/SUM(D50:D55)</f>
        <v>26.863496823379929</v>
      </c>
      <c r="I50" s="6">
        <f>D32/(SUM(E50:E52)+C55)</f>
        <v>22.027059804125859</v>
      </c>
      <c r="J50" s="101"/>
      <c r="K50" s="101"/>
      <c r="L50" s="103"/>
      <c r="M50" s="103"/>
    </row>
    <row r="51" spans="1:13">
      <c r="A51" s="8" t="s">
        <v>123</v>
      </c>
      <c r="B51" s="29">
        <v>1057.0786000000001</v>
      </c>
      <c r="C51" s="44">
        <v>14.47</v>
      </c>
      <c r="D51" s="44">
        <v>9.83</v>
      </c>
      <c r="E51" s="44">
        <v>11.83</v>
      </c>
      <c r="F51" s="44"/>
      <c r="G51" s="6">
        <f>D32/SUM(C51:C56)</f>
        <v>27.599963446475201</v>
      </c>
      <c r="H51" s="6">
        <f>D32/SUM(D51:D56)</f>
        <v>138.90651773981605</v>
      </c>
      <c r="I51" s="6">
        <f>D32/(SUM(E51:E52)+C55+C56)</f>
        <v>29.643258553000564</v>
      </c>
      <c r="J51" s="101"/>
      <c r="K51" s="101"/>
      <c r="L51" s="103"/>
      <c r="M51" s="103"/>
    </row>
    <row r="52" spans="1:13">
      <c r="A52" s="8" t="s">
        <v>1170</v>
      </c>
      <c r="B52" s="32">
        <v>919.32</v>
      </c>
      <c r="C52" s="44">
        <v>13.81</v>
      </c>
      <c r="D52" s="44">
        <v>13.51</v>
      </c>
      <c r="E52" s="44">
        <f>C52</f>
        <v>13.81</v>
      </c>
      <c r="F52" s="44"/>
      <c r="G52" s="6">
        <f>D32/SUM(C52:C57)</f>
        <v>26.566438803719524</v>
      </c>
      <c r="H52" s="6">
        <f>D32/SUM(D52:D57)</f>
        <v>140.75613848202394</v>
      </c>
      <c r="I52" s="6">
        <f>D32/(SUM(E52:E52)+C55+C56+C57)</f>
        <v>26.566438803719524</v>
      </c>
      <c r="J52" s="101"/>
      <c r="K52" s="101"/>
      <c r="L52" s="103"/>
      <c r="M52" s="103"/>
    </row>
    <row r="53" spans="1:13">
      <c r="A53" s="89"/>
      <c r="B53" s="89"/>
      <c r="C53" s="89"/>
      <c r="D53" s="93"/>
      <c r="E53" s="93"/>
      <c r="F53" s="30"/>
      <c r="G53" s="6">
        <f>B52/SUM(C52:C57)</f>
        <v>23.104297562201555</v>
      </c>
      <c r="H53" s="6">
        <f>B52/SUM(D52:D57)</f>
        <v>122.41278295605856</v>
      </c>
      <c r="I53" s="6">
        <f>B52/(E52+SUM(C55:C57))</f>
        <v>23.104297562201559</v>
      </c>
      <c r="J53" t="s">
        <v>228</v>
      </c>
    </row>
    <row r="54" spans="1:13">
      <c r="A54" s="7" t="s">
        <v>155</v>
      </c>
      <c r="B54" s="89"/>
      <c r="C54" s="89"/>
      <c r="D54" s="89"/>
      <c r="E54" s="37"/>
      <c r="G54" s="6" t="s">
        <v>3</v>
      </c>
      <c r="H54" s="6" t="s">
        <v>3</v>
      </c>
      <c r="I54" s="6" t="s">
        <v>3</v>
      </c>
    </row>
    <row r="55" spans="1:13">
      <c r="A55" s="8" t="s">
        <v>227</v>
      </c>
      <c r="B55" s="32">
        <v>797.86699999999996</v>
      </c>
      <c r="C55" s="44">
        <v>10.11</v>
      </c>
      <c r="D55" s="44">
        <v>7.52</v>
      </c>
      <c r="E55" s="44"/>
      <c r="F55" s="44"/>
      <c r="G55" s="6">
        <f>B55/SUM(C55:C58)</f>
        <v>18.555046511627907</v>
      </c>
      <c r="H55" s="6">
        <f>B55/SUM(D55:D58)</f>
        <v>116.30714285714286</v>
      </c>
      <c r="I55" s="6"/>
    </row>
    <row r="56" spans="1:13">
      <c r="A56" s="8" t="s">
        <v>219</v>
      </c>
      <c r="B56" s="31">
        <v>903.25</v>
      </c>
      <c r="C56" s="44">
        <v>-0.09</v>
      </c>
      <c r="D56" s="46">
        <v>-23.25</v>
      </c>
      <c r="E56" s="45"/>
      <c r="F56" s="45"/>
      <c r="G56" s="6">
        <v>18.243789133508379</v>
      </c>
      <c r="H56" s="6">
        <v>60.70228494623656</v>
      </c>
      <c r="I56" s="6"/>
    </row>
    <row r="57" spans="1:13">
      <c r="A57" s="8" t="s">
        <v>118</v>
      </c>
      <c r="B57" s="31">
        <v>1166.361418</v>
      </c>
      <c r="C57" s="45">
        <v>15.96</v>
      </c>
      <c r="D57" s="45">
        <v>9.73</v>
      </c>
      <c r="E57" s="45"/>
      <c r="F57" s="45"/>
      <c r="G57" s="6">
        <v>17.993850941067571</v>
      </c>
      <c r="H57" s="6">
        <v>25.383273514689883</v>
      </c>
      <c r="I57" s="6"/>
    </row>
    <row r="58" spans="1:13">
      <c r="A58" s="8" t="s">
        <v>126</v>
      </c>
      <c r="B58" s="1">
        <v>1280.001</v>
      </c>
      <c r="C58" s="45">
        <v>17.02</v>
      </c>
      <c r="D58" s="45">
        <v>12.86</v>
      </c>
      <c r="E58" s="45"/>
      <c r="F58" s="30"/>
      <c r="G58" s="6">
        <v>18.356532339021939</v>
      </c>
      <c r="H58" s="6">
        <v>24.917286353903059</v>
      </c>
      <c r="I58" s="6"/>
    </row>
    <row r="59" spans="1:13">
      <c r="A59" s="8" t="s">
        <v>117</v>
      </c>
      <c r="B59" s="31">
        <v>1322.703</v>
      </c>
      <c r="C59" s="45">
        <v>16.62</v>
      </c>
      <c r="D59" s="46">
        <v>15.54</v>
      </c>
      <c r="E59" s="45"/>
      <c r="F59" s="30"/>
      <c r="G59" s="6">
        <v>17.229425556858146</v>
      </c>
      <c r="H59" s="6">
        <v>21.902412613211197</v>
      </c>
      <c r="I59" s="6"/>
    </row>
    <row r="60" spans="1:13">
      <c r="A60" s="8" t="s">
        <v>125</v>
      </c>
      <c r="B60" s="1">
        <v>1468.3552</v>
      </c>
      <c r="C60" s="44">
        <v>15.22</v>
      </c>
      <c r="D60" s="37">
        <v>7.82</v>
      </c>
      <c r="E60" s="37"/>
      <c r="F60" s="30"/>
      <c r="G60" s="6">
        <v>17.789619578386237</v>
      </c>
      <c r="H60" s="6">
        <v>22.187045721595815</v>
      </c>
      <c r="I60" s="6"/>
    </row>
    <row r="61" spans="1:13">
      <c r="A61" s="8" t="s">
        <v>111</v>
      </c>
      <c r="B61" s="29">
        <v>1526.75</v>
      </c>
      <c r="C61" s="44">
        <v>20.87</v>
      </c>
      <c r="D61" s="37">
        <v>15.15</v>
      </c>
      <c r="E61" s="37"/>
      <c r="F61" s="30"/>
      <c r="G61" s="6">
        <v>17.094950173552796</v>
      </c>
      <c r="H61" s="6">
        <v>19.424116314812302</v>
      </c>
      <c r="I61" s="6"/>
    </row>
    <row r="62" spans="1:13">
      <c r="A62" s="8" t="s">
        <v>120</v>
      </c>
      <c r="B62" s="1">
        <v>1503.3486</v>
      </c>
      <c r="C62" s="44">
        <v>24.06</v>
      </c>
      <c r="D62" s="37">
        <v>21.880744314722936</v>
      </c>
      <c r="E62" s="37"/>
      <c r="F62" s="30"/>
      <c r="G62" s="6">
        <v>16.43542800918334</v>
      </c>
      <c r="H62" s="6">
        <v>17.70296070920519</v>
      </c>
      <c r="I62" s="6"/>
    </row>
    <row r="63" spans="1:13">
      <c r="A63" s="8" t="s">
        <v>119</v>
      </c>
      <c r="B63" s="1">
        <v>1420.86</v>
      </c>
      <c r="C63" s="44">
        <v>22.39</v>
      </c>
      <c r="D63" s="37">
        <v>21.33</v>
      </c>
      <c r="E63" s="37"/>
      <c r="F63" s="27"/>
      <c r="G63" s="6">
        <v>15.900402864816472</v>
      </c>
      <c r="H63" s="6">
        <v>17.087913409500903</v>
      </c>
      <c r="I63" s="6"/>
    </row>
    <row r="64" spans="1:13">
      <c r="A64" s="8" t="s">
        <v>121</v>
      </c>
      <c r="B64" s="1">
        <v>1418.3</v>
      </c>
      <c r="C64" s="37">
        <v>21.99</v>
      </c>
      <c r="D64" s="37">
        <v>20.239999999999998</v>
      </c>
      <c r="E64" s="37"/>
      <c r="F64" s="27"/>
      <c r="G64" s="6">
        <v>16.168490652074784</v>
      </c>
      <c r="H64" s="6">
        <v>17.400318979266348</v>
      </c>
      <c r="I64" s="6"/>
    </row>
    <row r="65" spans="1:9">
      <c r="A65" s="8" t="s">
        <v>115</v>
      </c>
      <c r="B65" s="1">
        <v>1335.847</v>
      </c>
      <c r="C65" s="37">
        <v>23.03</v>
      </c>
      <c r="D65" s="37">
        <v>21.47</v>
      </c>
      <c r="E65" s="37"/>
      <c r="F65" s="1"/>
      <c r="G65" s="6">
        <v>15.547567504655493</v>
      </c>
      <c r="H65" s="6">
        <v>17.001998218149421</v>
      </c>
      <c r="I65" s="6"/>
    </row>
    <row r="66" spans="1:9">
      <c r="A66" s="8" t="s">
        <v>106</v>
      </c>
      <c r="B66" s="1">
        <v>1270.2</v>
      </c>
      <c r="C66" s="37">
        <v>21.95</v>
      </c>
      <c r="D66" s="37">
        <v>20.11</v>
      </c>
      <c r="E66" s="37"/>
      <c r="G66" s="6">
        <v>15.54141686039398</v>
      </c>
      <c r="H66" s="6">
        <v>17.051953282319776</v>
      </c>
      <c r="I66" s="6"/>
    </row>
    <row r="67" spans="1:9" ht="12" customHeight="1">
      <c r="A67" s="8" t="s">
        <v>113</v>
      </c>
      <c r="B67" s="1">
        <v>1294.83</v>
      </c>
      <c r="C67" s="37">
        <v>20.75</v>
      </c>
      <c r="D67" s="37">
        <v>19.690000000000001</v>
      </c>
      <c r="E67" s="37"/>
      <c r="F67" s="1"/>
      <c r="G67" s="6">
        <v>16.348863636363635</v>
      </c>
      <c r="H67" s="6">
        <v>17.817944131003163</v>
      </c>
      <c r="I67" s="6"/>
    </row>
    <row r="68" spans="1:9">
      <c r="A68" s="8" t="s">
        <v>112</v>
      </c>
      <c r="B68" s="1">
        <v>1248.29</v>
      </c>
      <c r="C68" s="37">
        <v>20.190000000000001</v>
      </c>
      <c r="D68" s="37">
        <v>17.3</v>
      </c>
      <c r="E68" s="37"/>
      <c r="F68" s="1"/>
      <c r="G68" s="6">
        <v>16.328188358404184</v>
      </c>
      <c r="H68" s="6">
        <v>17.850564850564851</v>
      </c>
      <c r="I68" s="6"/>
    </row>
    <row r="69" spans="1:9">
      <c r="A69" s="8" t="s">
        <v>78</v>
      </c>
      <c r="B69" s="1">
        <v>1228.81</v>
      </c>
      <c r="C69" s="37">
        <v>18.84</v>
      </c>
      <c r="D69" s="37">
        <v>17.39</v>
      </c>
      <c r="E69" s="37"/>
      <c r="F69" s="1"/>
      <c r="G69" s="6">
        <v>16.558550060638726</v>
      </c>
      <c r="H69" s="6">
        <v>18.458915427369686</v>
      </c>
      <c r="I69" s="6"/>
    </row>
    <row r="70" spans="1:9">
      <c r="A70" s="8" t="s">
        <v>77</v>
      </c>
      <c r="B70" s="6">
        <v>1191.33</v>
      </c>
      <c r="C70" s="37">
        <v>19.420000000000002</v>
      </c>
      <c r="D70" s="37">
        <v>18.29</v>
      </c>
      <c r="E70" s="37"/>
      <c r="F70" s="1"/>
      <c r="G70" s="6">
        <v>16.488996539792385</v>
      </c>
      <c r="H70" s="6">
        <v>18.80255681818182</v>
      </c>
      <c r="I70" s="6"/>
    </row>
    <row r="71" spans="1:9">
      <c r="A71" s="8" t="s">
        <v>108</v>
      </c>
      <c r="B71" s="6">
        <v>1180.5899999999999</v>
      </c>
      <c r="C71" s="37">
        <v>18</v>
      </c>
      <c r="D71" s="37">
        <v>16.95</v>
      </c>
      <c r="E71" s="37"/>
      <c r="F71" s="1"/>
      <c r="G71" s="6">
        <v>16.911474000859474</v>
      </c>
      <c r="H71" s="6">
        <v>19.572115384615383</v>
      </c>
      <c r="I71" s="6"/>
    </row>
    <row r="72" spans="1:9" s="13" customFormat="1">
      <c r="A72" s="21">
        <v>38352</v>
      </c>
      <c r="B72" s="12">
        <v>1211.92</v>
      </c>
      <c r="C72" s="47">
        <v>17.95</v>
      </c>
      <c r="D72" s="47">
        <v>13.94</v>
      </c>
      <c r="E72" s="47"/>
      <c r="F72" s="1"/>
      <c r="G72" s="6">
        <v>17.90661938534279</v>
      </c>
      <c r="H72" s="6">
        <v>20.698889837745519</v>
      </c>
      <c r="I72" s="22"/>
    </row>
    <row r="73" spans="1:9">
      <c r="A73" s="8" t="s">
        <v>75</v>
      </c>
      <c r="B73" s="1">
        <v>1114.58</v>
      </c>
      <c r="C73" s="37">
        <v>16.88</v>
      </c>
      <c r="D73" s="37">
        <v>14.18</v>
      </c>
      <c r="E73" s="37"/>
      <c r="F73" s="1"/>
      <c r="G73" s="6">
        <v>17.250889955115305</v>
      </c>
      <c r="H73" s="6">
        <v>19.293404881426348</v>
      </c>
      <c r="I73" s="6"/>
    </row>
    <row r="74" spans="1:9">
      <c r="A74" s="8" t="s">
        <v>74</v>
      </c>
      <c r="B74" s="1">
        <v>1140.8399999999999</v>
      </c>
      <c r="C74" s="37">
        <v>16.98</v>
      </c>
      <c r="D74" s="37">
        <v>15.25</v>
      </c>
      <c r="E74" s="37"/>
      <c r="F74" s="1"/>
      <c r="G74" s="6">
        <v>18.359188928226583</v>
      </c>
      <c r="H74" s="6">
        <v>20.317720391807654</v>
      </c>
      <c r="I74" s="6"/>
    </row>
    <row r="75" spans="1:9" s="13" customFormat="1">
      <c r="A75" s="9" t="s">
        <v>73</v>
      </c>
      <c r="B75" s="12">
        <v>1126.21</v>
      </c>
      <c r="C75" s="47">
        <v>15.87</v>
      </c>
      <c r="D75" s="47">
        <v>15.18</v>
      </c>
      <c r="E75" s="47"/>
      <c r="F75" s="1"/>
      <c r="G75" s="6">
        <v>19.390668044077135</v>
      </c>
      <c r="H75" s="6">
        <v>21.657884615384617</v>
      </c>
      <c r="I75" s="22"/>
    </row>
    <row r="76" spans="1:9" s="13" customFormat="1">
      <c r="A76" s="21">
        <v>37986</v>
      </c>
      <c r="B76" s="12">
        <v>1111.92</v>
      </c>
      <c r="C76" s="47">
        <v>14.88</v>
      </c>
      <c r="D76" s="47">
        <v>13.16</v>
      </c>
      <c r="E76" s="47"/>
      <c r="F76" s="1"/>
      <c r="G76" s="6">
        <v>20.331321996708724</v>
      </c>
      <c r="H76" s="6">
        <v>22.813295034878951</v>
      </c>
      <c r="I76" s="22"/>
    </row>
    <row r="77" spans="1:9">
      <c r="A77" s="8" t="s">
        <v>68</v>
      </c>
      <c r="B77" s="1">
        <v>995.97</v>
      </c>
      <c r="C77" s="37">
        <v>14.41</v>
      </c>
      <c r="D77" s="37">
        <v>12.56</v>
      </c>
      <c r="E77" s="37"/>
      <c r="F77" s="1"/>
      <c r="G77" s="6">
        <v>19.245797101449277</v>
      </c>
      <c r="H77" s="6">
        <v>25.815707620528773</v>
      </c>
      <c r="I77" s="6"/>
    </row>
    <row r="78" spans="1:9" s="13" customFormat="1">
      <c r="A78" s="8" t="s">
        <v>103</v>
      </c>
      <c r="B78" s="12">
        <v>974.5</v>
      </c>
      <c r="C78" s="47">
        <v>12.92</v>
      </c>
      <c r="D78" s="47">
        <v>11.1</v>
      </c>
      <c r="E78" s="47"/>
      <c r="F78" s="1"/>
      <c r="G78" s="6">
        <v>19.908069458631257</v>
      </c>
      <c r="H78" s="6">
        <v>28.205499276411</v>
      </c>
      <c r="I78" s="22"/>
    </row>
    <row r="79" spans="1:9">
      <c r="A79" s="9" t="s">
        <v>93</v>
      </c>
      <c r="B79" s="1">
        <v>848.18</v>
      </c>
      <c r="C79" s="37">
        <v>12.48</v>
      </c>
      <c r="D79" s="37">
        <v>11.92</v>
      </c>
      <c r="E79" s="37"/>
      <c r="F79" s="1"/>
      <c r="G79" s="6">
        <v>17.792741766310048</v>
      </c>
      <c r="H79" s="6">
        <v>27.974274406332452</v>
      </c>
      <c r="I79" s="6"/>
    </row>
    <row r="80" spans="1:9">
      <c r="A80" s="8" t="s">
        <v>70</v>
      </c>
      <c r="B80" s="1">
        <v>879.82</v>
      </c>
      <c r="C80" s="37">
        <v>11.94</v>
      </c>
      <c r="D80" s="37">
        <v>3</v>
      </c>
      <c r="E80" s="37"/>
      <c r="F80" s="1"/>
      <c r="G80" s="6">
        <v>19.109904430929628</v>
      </c>
      <c r="H80" s="6">
        <v>31.889090250090618</v>
      </c>
      <c r="I80" s="6" t="s">
        <v>3</v>
      </c>
    </row>
    <row r="81" spans="1:9">
      <c r="A81" s="8" t="s">
        <v>65</v>
      </c>
      <c r="B81" s="12">
        <v>815.28</v>
      </c>
      <c r="C81" s="37">
        <v>11.61</v>
      </c>
      <c r="D81" s="37">
        <v>8.5299999999999994</v>
      </c>
      <c r="E81" s="47"/>
      <c r="F81" s="1"/>
      <c r="G81" s="22">
        <v>18.516466045877809</v>
      </c>
      <c r="H81" s="22">
        <v>27.14</v>
      </c>
      <c r="I81" s="22"/>
    </row>
    <row r="82" spans="1:9" s="13" customFormat="1">
      <c r="A82" s="5" t="s">
        <v>66</v>
      </c>
      <c r="B82" s="1">
        <v>989.81</v>
      </c>
      <c r="C82" s="37">
        <v>11.64</v>
      </c>
      <c r="D82" s="37">
        <v>6.87</v>
      </c>
      <c r="E82" s="37"/>
      <c r="F82" s="1"/>
      <c r="G82" s="22">
        <v>23.799230584275062</v>
      </c>
      <c r="H82" s="22">
        <v>37.016080777860886</v>
      </c>
      <c r="I82" s="22"/>
    </row>
    <row r="83" spans="1:9">
      <c r="A83" s="5" t="s">
        <v>4</v>
      </c>
      <c r="B83" s="1">
        <v>1147.3900000000001</v>
      </c>
      <c r="C83" s="37">
        <v>10.85</v>
      </c>
      <c r="D83" s="37">
        <v>9.19</v>
      </c>
      <c r="E83" s="37"/>
      <c r="F83" s="1"/>
      <c r="G83" s="22">
        <v>29.442904798562999</v>
      </c>
      <c r="H83" s="22">
        <v>46.453036437246965</v>
      </c>
      <c r="I83" s="22"/>
    </row>
    <row r="84" spans="1:9">
      <c r="A84" s="5" t="s">
        <v>5</v>
      </c>
      <c r="B84" s="1">
        <v>1148.08</v>
      </c>
      <c r="C84" s="37">
        <v>9.94</v>
      </c>
      <c r="D84" s="37">
        <v>5.45</v>
      </c>
      <c r="E84" s="37"/>
      <c r="F84" s="1"/>
      <c r="G84" s="22">
        <v>29.55160875160875</v>
      </c>
      <c r="H84" s="22">
        <v>46.499797488861887</v>
      </c>
      <c r="I84" s="22"/>
    </row>
    <row r="85" spans="1:9">
      <c r="A85" s="5" t="s">
        <v>6</v>
      </c>
      <c r="B85" s="1">
        <v>1040.94</v>
      </c>
      <c r="C85" s="37">
        <v>9.16</v>
      </c>
      <c r="D85" s="37">
        <v>5.23</v>
      </c>
      <c r="E85" s="37"/>
      <c r="F85" s="1"/>
      <c r="G85" s="22">
        <v>24.772489290813901</v>
      </c>
      <c r="H85" s="22">
        <v>36.769339456022607</v>
      </c>
      <c r="I85" s="6"/>
    </row>
    <row r="86" spans="1:9">
      <c r="A86" s="9" t="s">
        <v>7</v>
      </c>
      <c r="B86" s="1">
        <v>1224.3800000000001</v>
      </c>
      <c r="C86" s="37">
        <v>9.02</v>
      </c>
      <c r="D86" s="37">
        <v>4.83</v>
      </c>
      <c r="E86" s="37"/>
      <c r="F86" s="1"/>
      <c r="G86" s="22">
        <v>26.03402083776313</v>
      </c>
      <c r="H86" s="22">
        <v>33.280239195433545</v>
      </c>
      <c r="I86" s="6"/>
    </row>
    <row r="87" spans="1:9">
      <c r="A87" s="5" t="s">
        <v>8</v>
      </c>
      <c r="B87" s="1">
        <v>1160.33</v>
      </c>
      <c r="C87" s="37">
        <v>10.73</v>
      </c>
      <c r="D87" s="37">
        <v>9.18</v>
      </c>
      <c r="E87" s="37"/>
      <c r="F87" s="1"/>
      <c r="G87" s="22">
        <v>21.938551711098505</v>
      </c>
      <c r="H87" s="22">
        <v>25.535431338028168</v>
      </c>
      <c r="I87" s="6"/>
    </row>
    <row r="88" spans="1:9">
      <c r="A88" s="5" t="s">
        <v>9</v>
      </c>
      <c r="B88" s="1">
        <v>1320.28</v>
      </c>
      <c r="C88" s="37">
        <v>13.11</v>
      </c>
      <c r="D88" s="37">
        <v>9.07</v>
      </c>
      <c r="E88" s="37"/>
      <c r="F88" s="1"/>
      <c r="G88" s="22">
        <v>23.521824336362016</v>
      </c>
      <c r="H88" s="22">
        <v>26.405599999999996</v>
      </c>
      <c r="I88" s="6"/>
    </row>
    <row r="89" spans="1:9">
      <c r="A89" s="5" t="s">
        <v>10</v>
      </c>
      <c r="B89" s="1">
        <v>1436.51</v>
      </c>
      <c r="C89" s="37">
        <v>14.17</v>
      </c>
      <c r="D89" s="37">
        <v>13.71</v>
      </c>
      <c r="E89" s="37"/>
      <c r="F89" s="1"/>
      <c r="G89" s="22">
        <v>25.295122380700825</v>
      </c>
      <c r="H89" s="22">
        <v>26.750651769087522</v>
      </c>
      <c r="I89" s="6"/>
    </row>
    <row r="90" spans="1:9">
      <c r="A90" s="5" t="s">
        <v>11</v>
      </c>
      <c r="B90" s="1">
        <v>1454.6</v>
      </c>
      <c r="C90" s="37">
        <v>14.88</v>
      </c>
      <c r="D90" s="37">
        <v>13.48</v>
      </c>
      <c r="E90" s="37"/>
      <c r="F90" s="1"/>
      <c r="G90" s="22">
        <v>26.16657672243209</v>
      </c>
      <c r="H90" s="22">
        <v>28.01617873651772</v>
      </c>
      <c r="I90" s="6"/>
    </row>
    <row r="91" spans="1:9">
      <c r="A91" s="5" t="s">
        <v>12</v>
      </c>
      <c r="B91" s="1">
        <v>1498.58</v>
      </c>
      <c r="C91" s="37">
        <v>13.97</v>
      </c>
      <c r="D91" s="37">
        <v>13.74</v>
      </c>
      <c r="E91" s="37"/>
      <c r="F91" s="1"/>
      <c r="G91" s="22">
        <v>27.792655786350146</v>
      </c>
      <c r="H91" s="22">
        <v>29.412757605495585</v>
      </c>
      <c r="I91" s="6"/>
    </row>
    <row r="92" spans="1:9">
      <c r="A92" s="5" t="s">
        <v>13</v>
      </c>
      <c r="B92" s="1">
        <v>1469.25</v>
      </c>
      <c r="C92" s="37">
        <v>13.77</v>
      </c>
      <c r="D92" s="37">
        <v>12.77</v>
      </c>
      <c r="E92" s="37"/>
      <c r="F92" s="1"/>
      <c r="G92" s="22">
        <v>28.429760061919502</v>
      </c>
      <c r="H92" s="22">
        <v>30.501349387585634</v>
      </c>
      <c r="I92" s="6"/>
    </row>
    <row r="93" spans="1:9">
      <c r="A93" s="5" t="s">
        <v>14</v>
      </c>
      <c r="B93" s="1">
        <v>1282.71</v>
      </c>
      <c r="C93" s="37">
        <v>12.97</v>
      </c>
      <c r="D93" s="37">
        <v>11.93</v>
      </c>
      <c r="E93" s="37"/>
      <c r="F93" s="1"/>
      <c r="G93" s="22">
        <v>25.976306196840831</v>
      </c>
      <c r="H93" s="22">
        <v>29.179026387625115</v>
      </c>
      <c r="I93" s="6"/>
    </row>
    <row r="94" spans="1:9">
      <c r="A94" s="5" t="s">
        <v>15</v>
      </c>
      <c r="B94" s="1">
        <v>1372.71</v>
      </c>
      <c r="C94" s="37">
        <v>13.21</v>
      </c>
      <c r="D94" s="37">
        <v>12.51</v>
      </c>
      <c r="E94" s="37"/>
      <c r="F94" s="1"/>
      <c r="G94" s="22">
        <v>29.293854033290653</v>
      </c>
      <c r="H94" s="22">
        <v>33.464407606045832</v>
      </c>
      <c r="I94" s="6"/>
    </row>
    <row r="95" spans="1:9">
      <c r="A95" s="5" t="s">
        <v>16</v>
      </c>
      <c r="B95" s="1">
        <v>1286.3699999999999</v>
      </c>
      <c r="C95" s="37">
        <v>11.73</v>
      </c>
      <c r="D95" s="37">
        <v>10.96</v>
      </c>
      <c r="E95" s="37"/>
      <c r="F95" s="1"/>
      <c r="G95" s="22">
        <v>28.535270629991121</v>
      </c>
      <c r="H95" s="22">
        <v>33.516675351745697</v>
      </c>
      <c r="I95" s="6"/>
    </row>
    <row r="96" spans="1:9">
      <c r="A96" s="5" t="s">
        <v>17</v>
      </c>
      <c r="B96" s="1">
        <v>1229.23</v>
      </c>
      <c r="C96" s="37">
        <v>11.47</v>
      </c>
      <c r="D96" s="37">
        <v>8.56</v>
      </c>
      <c r="E96" s="37"/>
      <c r="F96" s="1"/>
      <c r="G96" s="22">
        <v>27.766659137113166</v>
      </c>
      <c r="H96" s="22">
        <v>32.596923892866613</v>
      </c>
      <c r="I96" s="6"/>
    </row>
    <row r="97" spans="1:9">
      <c r="A97" s="5" t="s">
        <v>18</v>
      </c>
      <c r="B97" s="1">
        <v>1017.01</v>
      </c>
      <c r="C97" s="37">
        <v>10.45</v>
      </c>
      <c r="D97" s="37">
        <v>8.99</v>
      </c>
      <c r="E97" s="37"/>
      <c r="F97" s="1"/>
      <c r="G97" s="22">
        <v>23.066681787253348</v>
      </c>
      <c r="H97" s="22">
        <v>26.700183775269103</v>
      </c>
      <c r="I97" s="6"/>
    </row>
    <row r="98" spans="1:9">
      <c r="A98" s="5" t="s">
        <v>19</v>
      </c>
      <c r="B98" s="1">
        <v>1133.8399999999999</v>
      </c>
      <c r="C98" s="37">
        <v>11.43</v>
      </c>
      <c r="D98" s="37">
        <v>9.8699999999999992</v>
      </c>
      <c r="E98" s="37"/>
      <c r="F98" s="1"/>
      <c r="G98" s="22">
        <v>25.382583389299302</v>
      </c>
      <c r="H98" s="22">
        <v>29.095201437002828</v>
      </c>
      <c r="I98" s="6"/>
    </row>
    <row r="99" spans="1:9">
      <c r="A99" s="5" t="s">
        <v>20</v>
      </c>
      <c r="B99" s="1">
        <v>1101.75</v>
      </c>
      <c r="C99" s="37">
        <v>10.92</v>
      </c>
      <c r="D99" s="37">
        <v>10.29</v>
      </c>
      <c r="E99" s="37"/>
      <c r="F99" s="1"/>
      <c r="G99" s="22">
        <v>24.830966869506419</v>
      </c>
      <c r="H99" s="22">
        <v>27.86418816388468</v>
      </c>
      <c r="I99" s="6"/>
    </row>
    <row r="100" spans="1:9">
      <c r="A100" s="5" t="s">
        <v>21</v>
      </c>
      <c r="B100" s="1">
        <v>970.43</v>
      </c>
      <c r="C100" s="37">
        <v>11.29</v>
      </c>
      <c r="D100" s="37">
        <v>8.94</v>
      </c>
      <c r="E100" s="37"/>
      <c r="F100" s="1"/>
      <c r="G100" s="22">
        <v>22.050215860031809</v>
      </c>
      <c r="H100" s="22">
        <v>24.431772406847934</v>
      </c>
      <c r="I100" s="6"/>
    </row>
    <row r="101" spans="1:9">
      <c r="A101" s="5" t="s">
        <v>22</v>
      </c>
      <c r="B101" s="1">
        <v>947.28</v>
      </c>
      <c r="C101" s="37">
        <v>11.03</v>
      </c>
      <c r="D101" s="37">
        <v>9.8699999999999992</v>
      </c>
      <c r="E101" s="37"/>
      <c r="F101" s="1"/>
      <c r="G101" s="22">
        <v>21.662016922021497</v>
      </c>
      <c r="H101" s="22">
        <v>23.309055118110233</v>
      </c>
      <c r="I101" s="6"/>
    </row>
    <row r="102" spans="1:9">
      <c r="A102" s="5" t="s">
        <v>23</v>
      </c>
      <c r="B102" s="1">
        <v>885.14</v>
      </c>
      <c r="C102" s="37">
        <v>11.13</v>
      </c>
      <c r="D102" s="37">
        <v>10.44</v>
      </c>
      <c r="E102" s="37"/>
      <c r="F102" s="1"/>
      <c r="G102" s="22">
        <v>20.768183951196619</v>
      </c>
      <c r="H102" s="22">
        <v>21.828360049321827</v>
      </c>
      <c r="I102" s="6"/>
    </row>
    <row r="103" spans="1:9">
      <c r="A103" s="5" t="s">
        <v>24</v>
      </c>
      <c r="B103" s="1">
        <v>757.12</v>
      </c>
      <c r="C103" s="37">
        <v>10.56</v>
      </c>
      <c r="D103" s="37">
        <v>10.47</v>
      </c>
      <c r="E103" s="37"/>
      <c r="F103" s="1"/>
      <c r="G103" s="22">
        <v>18.112918660287079</v>
      </c>
      <c r="H103" s="22">
        <v>18.815109343936381</v>
      </c>
      <c r="I103" s="6"/>
    </row>
    <row r="104" spans="1:9">
      <c r="A104" s="5" t="s">
        <v>25</v>
      </c>
      <c r="B104" s="1">
        <v>740.74</v>
      </c>
      <c r="C104" s="37">
        <v>11.01</v>
      </c>
      <c r="D104" s="37">
        <v>9.86</v>
      </c>
      <c r="E104" s="37"/>
      <c r="F104" s="1"/>
      <c r="G104" s="22">
        <v>18.231356140782673</v>
      </c>
      <c r="H104" s="22">
        <v>19.125742318616059</v>
      </c>
      <c r="I104" s="6"/>
    </row>
    <row r="105" spans="1:9">
      <c r="A105" s="5" t="s">
        <v>26</v>
      </c>
      <c r="B105" s="1">
        <v>687.33</v>
      </c>
      <c r="C105" s="37">
        <v>9.92</v>
      </c>
      <c r="D105" s="37">
        <v>9.7799999999999994</v>
      </c>
      <c r="E105" s="37"/>
      <c r="F105" s="1"/>
      <c r="G105" s="22">
        <v>17.444923857868023</v>
      </c>
      <c r="H105" s="22">
        <v>19.092500000000001</v>
      </c>
      <c r="I105" s="6"/>
    </row>
    <row r="106" spans="1:9">
      <c r="A106" s="5" t="s">
        <v>27</v>
      </c>
      <c r="B106" s="1">
        <v>670.63</v>
      </c>
      <c r="C106" s="37">
        <v>10.31</v>
      </c>
      <c r="D106" s="37">
        <v>10.130000000000001</v>
      </c>
      <c r="E106" s="37"/>
      <c r="F106" s="1"/>
      <c r="G106" s="22">
        <v>17.081762608252671</v>
      </c>
      <c r="H106" s="22">
        <v>19.210254941277569</v>
      </c>
      <c r="I106" s="6"/>
    </row>
    <row r="107" spans="1:9">
      <c r="A107" s="5" t="s">
        <v>28</v>
      </c>
      <c r="B107" s="1">
        <v>645.5</v>
      </c>
      <c r="C107" s="37">
        <v>9.39</v>
      </c>
      <c r="D107" s="37">
        <v>8.9600000000000009</v>
      </c>
      <c r="E107" s="37"/>
      <c r="F107" s="1"/>
      <c r="G107" s="22">
        <v>16.788036410923276</v>
      </c>
      <c r="H107" s="22">
        <v>18.962984723854291</v>
      </c>
      <c r="I107" s="6"/>
    </row>
    <row r="108" spans="1:9">
      <c r="A108" s="5" t="s">
        <v>29</v>
      </c>
      <c r="B108" s="1">
        <v>615.92999999999995</v>
      </c>
      <c r="C108" s="37">
        <v>9.7799999999999994</v>
      </c>
      <c r="D108" s="37">
        <v>7.13</v>
      </c>
      <c r="E108" s="37"/>
      <c r="F108" s="1"/>
      <c r="G108" s="22">
        <v>16.337665782493367</v>
      </c>
      <c r="H108" s="22">
        <v>18.136925795053003</v>
      </c>
      <c r="I108" s="6"/>
    </row>
    <row r="109" spans="1:9">
      <c r="A109" s="5" t="s">
        <v>30</v>
      </c>
      <c r="B109" s="1">
        <v>584.41</v>
      </c>
      <c r="C109" s="37">
        <v>9.7799999999999994</v>
      </c>
      <c r="D109" s="37">
        <v>8.69</v>
      </c>
      <c r="E109" s="37"/>
      <c r="F109" s="1"/>
      <c r="G109" s="22">
        <v>15.915305010893245</v>
      </c>
      <c r="H109" s="22">
        <v>16.611995451961342</v>
      </c>
      <c r="I109" s="6"/>
    </row>
    <row r="110" spans="1:9">
      <c r="A110" s="5" t="s">
        <v>31</v>
      </c>
      <c r="B110" s="1">
        <v>544.75</v>
      </c>
      <c r="C110" s="37">
        <v>9.5</v>
      </c>
      <c r="D110" s="37">
        <v>9.26</v>
      </c>
      <c r="E110" s="37"/>
      <c r="F110" s="1"/>
      <c r="G110" s="22">
        <v>15.577637975407493</v>
      </c>
      <c r="H110" s="22">
        <v>15.821957595120535</v>
      </c>
      <c r="I110" s="6"/>
    </row>
    <row r="111" spans="1:9">
      <c r="A111" s="5" t="s">
        <v>32</v>
      </c>
      <c r="B111" s="1">
        <v>500.71</v>
      </c>
      <c r="C111" s="37">
        <v>8.64</v>
      </c>
      <c r="D111" s="37">
        <v>8.8800000000000008</v>
      </c>
      <c r="E111" s="37"/>
      <c r="F111" s="1"/>
      <c r="G111" s="22">
        <v>15.072546658639373</v>
      </c>
      <c r="H111" s="22">
        <v>15.382795698924729</v>
      </c>
      <c r="I111" s="6"/>
    </row>
    <row r="112" spans="1:9">
      <c r="A112" s="5" t="s">
        <v>33</v>
      </c>
      <c r="B112" s="1">
        <v>459.27</v>
      </c>
      <c r="C112" s="37">
        <v>8.8000000000000007</v>
      </c>
      <c r="D112" s="37">
        <v>8.35</v>
      </c>
      <c r="E112" s="37"/>
      <c r="F112" s="1"/>
      <c r="G112" s="22">
        <v>14.465196850393701</v>
      </c>
      <c r="H112" s="22">
        <v>15.008823529411766</v>
      </c>
      <c r="I112" s="6"/>
    </row>
    <row r="113" spans="1:9">
      <c r="A113" s="5" t="s">
        <v>34</v>
      </c>
      <c r="B113" s="1">
        <v>462.71</v>
      </c>
      <c r="C113" s="37">
        <v>8.0299999999999994</v>
      </c>
      <c r="D113" s="37">
        <v>7.94</v>
      </c>
      <c r="E113" s="37"/>
      <c r="F113" s="1"/>
      <c r="G113" s="22">
        <v>15.3673198272999</v>
      </c>
      <c r="H113" s="22">
        <v>16.930479326747164</v>
      </c>
      <c r="I113" s="6"/>
    </row>
    <row r="114" spans="1:9">
      <c r="A114" s="5" t="s">
        <v>35</v>
      </c>
      <c r="B114" s="1">
        <v>444.27</v>
      </c>
      <c r="C114" s="37">
        <v>7.75</v>
      </c>
      <c r="D114" s="37">
        <v>7.38</v>
      </c>
      <c r="E114" s="37"/>
      <c r="F114" s="1"/>
      <c r="G114" s="22">
        <v>15.319655172413793</v>
      </c>
      <c r="H114" s="22">
        <v>17.629761904761903</v>
      </c>
      <c r="I114" s="6"/>
    </row>
    <row r="115" spans="1:9">
      <c r="A115" s="5" t="s">
        <v>36</v>
      </c>
      <c r="B115" s="1">
        <v>445.77</v>
      </c>
      <c r="C115" s="37">
        <v>7.17</v>
      </c>
      <c r="D115" s="37">
        <v>6.93</v>
      </c>
      <c r="E115" s="37"/>
      <c r="F115" s="1"/>
      <c r="G115" s="22">
        <v>16.023364485981308</v>
      </c>
      <c r="H115" s="22">
        <v>19.628797886393659</v>
      </c>
      <c r="I115" s="6"/>
    </row>
    <row r="116" spans="1:9">
      <c r="A116" s="5" t="s">
        <v>37</v>
      </c>
      <c r="B116" s="1">
        <v>466.45</v>
      </c>
      <c r="C116" s="37">
        <v>7.16</v>
      </c>
      <c r="D116" s="37">
        <v>5.08</v>
      </c>
      <c r="E116" s="37"/>
      <c r="F116" s="1"/>
      <c r="G116" s="22">
        <v>17.340148698884757</v>
      </c>
      <c r="H116" s="22">
        <v>21.308816811329372</v>
      </c>
      <c r="I116" s="6"/>
    </row>
    <row r="117" spans="1:9">
      <c r="A117" s="5" t="s">
        <v>38</v>
      </c>
      <c r="B117" s="1">
        <v>458.93</v>
      </c>
      <c r="C117" s="37">
        <v>6.92</v>
      </c>
      <c r="D117" s="37">
        <v>5.81</v>
      </c>
      <c r="E117" s="37"/>
      <c r="F117" s="1"/>
      <c r="G117" s="22">
        <v>18.103747534516764</v>
      </c>
      <c r="H117" s="22">
        <v>22.485546300832926</v>
      </c>
      <c r="I117" s="6"/>
    </row>
    <row r="118" spans="1:9">
      <c r="A118" s="5" t="s">
        <v>39</v>
      </c>
      <c r="B118" s="1">
        <v>450.53</v>
      </c>
      <c r="C118" s="37">
        <v>6.57</v>
      </c>
      <c r="D118" s="37">
        <v>4.8899999999999997</v>
      </c>
      <c r="E118" s="37"/>
      <c r="F118" s="1"/>
      <c r="G118" s="22">
        <v>19.130785562632695</v>
      </c>
      <c r="H118" s="22">
        <v>23.307294361096741</v>
      </c>
      <c r="I118" s="6"/>
    </row>
    <row r="119" spans="1:9">
      <c r="A119" s="5" t="s">
        <v>40</v>
      </c>
      <c r="B119" s="1">
        <v>451.67</v>
      </c>
      <c r="C119" s="37">
        <v>6.25</v>
      </c>
      <c r="D119" s="37">
        <v>6.11</v>
      </c>
      <c r="E119" s="37"/>
      <c r="F119" s="1"/>
      <c r="G119" s="22">
        <v>20.354664263181611</v>
      </c>
      <c r="H119" s="22">
        <v>22.765625</v>
      </c>
      <c r="I119" s="6"/>
    </row>
    <row r="120" spans="1:9">
      <c r="A120" s="5" t="s">
        <v>41</v>
      </c>
      <c r="B120" s="1">
        <v>435.71</v>
      </c>
      <c r="C120" s="37">
        <v>5.61</v>
      </c>
      <c r="D120" s="37">
        <v>3.6</v>
      </c>
      <c r="E120" s="37"/>
      <c r="F120" s="1"/>
      <c r="G120" s="22">
        <v>20.877335888835646</v>
      </c>
      <c r="H120" s="22">
        <v>22.823991618648506</v>
      </c>
      <c r="I120" s="6"/>
    </row>
    <row r="121" spans="1:9">
      <c r="A121" s="5" t="s">
        <v>42</v>
      </c>
      <c r="B121" s="1">
        <v>417.8</v>
      </c>
      <c r="C121" s="37">
        <v>5.12</v>
      </c>
      <c r="D121" s="37">
        <v>4.7300000000000004</v>
      </c>
      <c r="E121" s="37"/>
      <c r="F121" s="1"/>
      <c r="G121" s="22">
        <v>21.005530417295123</v>
      </c>
      <c r="H121" s="22">
        <v>23.159645232815961</v>
      </c>
      <c r="I121" s="6"/>
    </row>
    <row r="122" spans="1:9">
      <c r="A122" s="5" t="s">
        <v>43</v>
      </c>
      <c r="B122" s="1">
        <v>408.14</v>
      </c>
      <c r="C122" s="37">
        <v>5.21</v>
      </c>
      <c r="D122" s="37">
        <v>5.4</v>
      </c>
      <c r="E122" s="37"/>
      <c r="F122" s="1"/>
      <c r="G122" s="22">
        <v>20.530181086519114</v>
      </c>
      <c r="H122" s="22">
        <v>23.937829912023453</v>
      </c>
      <c r="I122" s="6"/>
    </row>
    <row r="123" spans="1:9">
      <c r="A123" s="5" t="s">
        <v>44</v>
      </c>
      <c r="B123" s="1">
        <v>403.69</v>
      </c>
      <c r="C123" s="37">
        <v>4.93</v>
      </c>
      <c r="D123" s="37">
        <v>5.36</v>
      </c>
      <c r="E123" s="37"/>
      <c r="F123" s="1"/>
      <c r="G123" s="22">
        <v>20.744604316546766</v>
      </c>
      <c r="H123" s="22">
        <v>24.934527486102532</v>
      </c>
      <c r="I123" s="6"/>
    </row>
    <row r="124" spans="1:9">
      <c r="A124" s="5" t="s">
        <v>45</v>
      </c>
      <c r="B124" s="1">
        <v>417.09</v>
      </c>
      <c r="C124" s="37">
        <v>4.63</v>
      </c>
      <c r="D124" s="37">
        <v>2.5499999999999998</v>
      </c>
      <c r="E124" s="37"/>
      <c r="F124" s="1"/>
      <c r="G124" s="22">
        <v>21.610880829015542</v>
      </c>
      <c r="H124" s="22">
        <v>26.117094552285536</v>
      </c>
      <c r="I124" s="6"/>
    </row>
    <row r="125" spans="1:9">
      <c r="A125" s="5" t="s">
        <v>46</v>
      </c>
      <c r="B125" s="1">
        <v>387.86</v>
      </c>
      <c r="C125" s="37">
        <v>5.1100000000000003</v>
      </c>
      <c r="D125" s="37">
        <v>3.74</v>
      </c>
      <c r="E125" s="37"/>
      <c r="F125" s="1"/>
      <c r="G125" s="22">
        <v>19.708333333333336</v>
      </c>
      <c r="H125" s="22">
        <v>21.765432098765434</v>
      </c>
      <c r="I125" s="6"/>
    </row>
    <row r="126" spans="1:9">
      <c r="A126" s="5" t="s">
        <v>47</v>
      </c>
      <c r="B126" s="1">
        <v>371.16</v>
      </c>
      <c r="C126" s="37">
        <v>4.79</v>
      </c>
      <c r="D126" s="37">
        <v>4.54</v>
      </c>
      <c r="E126" s="37"/>
      <c r="F126" s="1"/>
      <c r="G126" s="22">
        <v>18.070107108081793</v>
      </c>
      <c r="H126" s="22">
        <v>19.122102009273572</v>
      </c>
      <c r="I126" s="6"/>
    </row>
    <row r="127" spans="1:9">
      <c r="A127" s="5" t="s">
        <v>48</v>
      </c>
      <c r="B127" s="1">
        <v>375.22</v>
      </c>
      <c r="C127" s="37">
        <v>4.7699999999999996</v>
      </c>
      <c r="D127" s="37">
        <v>5.14</v>
      </c>
      <c r="E127" s="37"/>
      <c r="F127" s="1"/>
      <c r="G127" s="22">
        <v>17.204034846400734</v>
      </c>
      <c r="H127" s="22">
        <v>17.91881566380134</v>
      </c>
      <c r="I127" s="6"/>
    </row>
    <row r="128" spans="1:9">
      <c r="A128" s="5" t="s">
        <v>49</v>
      </c>
      <c r="B128" s="1">
        <v>330.22</v>
      </c>
      <c r="C128" s="37">
        <v>5.01</v>
      </c>
      <c r="D128" s="37">
        <v>4.4000000000000004</v>
      </c>
      <c r="E128" s="37"/>
      <c r="F128" s="1"/>
      <c r="G128" s="22">
        <v>14.579249448123623</v>
      </c>
      <c r="H128" s="22">
        <v>15.474226804123713</v>
      </c>
      <c r="I128" s="6"/>
    </row>
    <row r="129" spans="1:9">
      <c r="A129" s="5" t="s">
        <v>50</v>
      </c>
      <c r="B129" s="1">
        <v>306.05</v>
      </c>
      <c r="C129" s="37">
        <v>5.97</v>
      </c>
      <c r="D129" s="37">
        <v>5.33</v>
      </c>
      <c r="E129" s="37"/>
      <c r="F129" s="1"/>
      <c r="G129" s="22">
        <v>13.034497444633731</v>
      </c>
      <c r="H129" s="22">
        <v>14.077736890524378</v>
      </c>
      <c r="I129" s="6"/>
    </row>
    <row r="130" spans="1:9">
      <c r="A130" s="5" t="s">
        <v>51</v>
      </c>
      <c r="B130" s="1">
        <v>358.02</v>
      </c>
      <c r="C130" s="37">
        <v>6.06</v>
      </c>
      <c r="D130" s="37">
        <v>6.07</v>
      </c>
      <c r="E130" s="37"/>
      <c r="F130" s="1"/>
      <c r="G130" s="22">
        <v>15.532321041214752</v>
      </c>
      <c r="H130" s="22">
        <v>16.840075258701788</v>
      </c>
      <c r="I130" s="6"/>
    </row>
    <row r="131" spans="1:9">
      <c r="A131" s="5" t="s">
        <v>52</v>
      </c>
      <c r="B131" s="1">
        <v>339.94</v>
      </c>
      <c r="C131" s="37">
        <v>5.61</v>
      </c>
      <c r="D131" s="37">
        <v>5.54</v>
      </c>
      <c r="E131" s="37"/>
      <c r="F131" s="1"/>
      <c r="G131" s="22">
        <v>14.453231292517007</v>
      </c>
      <c r="H131" s="22">
        <v>15.687125057683431</v>
      </c>
      <c r="I131" s="6"/>
    </row>
    <row r="132" spans="1:9">
      <c r="A132" s="5" t="s">
        <v>53</v>
      </c>
      <c r="B132" s="1">
        <v>353.4</v>
      </c>
      <c r="C132" s="37">
        <v>5.84</v>
      </c>
      <c r="D132" s="37">
        <v>4.8</v>
      </c>
      <c r="E132" s="37"/>
      <c r="F132" s="1"/>
      <c r="G132" s="22">
        <v>14.53125</v>
      </c>
      <c r="H132" s="22">
        <v>15.452557936160909</v>
      </c>
      <c r="I132" s="6"/>
    </row>
    <row r="133" spans="1:9">
      <c r="A133" s="5" t="s">
        <v>54</v>
      </c>
      <c r="B133" s="1">
        <v>349.15</v>
      </c>
      <c r="C133" s="37">
        <v>5.54</v>
      </c>
      <c r="D133" s="37">
        <v>4.8499999999999996</v>
      </c>
      <c r="E133" s="37"/>
      <c r="F133" s="1"/>
      <c r="G133" s="22">
        <v>14.050301810865189</v>
      </c>
      <c r="H133" s="22">
        <v>14.73828619670747</v>
      </c>
      <c r="I133" s="6"/>
    </row>
    <row r="134" spans="1:9">
      <c r="A134" s="5" t="s">
        <v>55</v>
      </c>
      <c r="B134" s="1">
        <v>317.98</v>
      </c>
      <c r="C134" s="37">
        <v>6.53</v>
      </c>
      <c r="D134" s="37">
        <v>6.48</v>
      </c>
      <c r="E134" s="37"/>
      <c r="F134" s="1"/>
      <c r="G134" s="22">
        <v>12.45515080297689</v>
      </c>
      <c r="H134" s="22">
        <v>12.608247422680414</v>
      </c>
      <c r="I134" s="6"/>
    </row>
    <row r="135" spans="1:9">
      <c r="A135" s="5" t="s">
        <v>56</v>
      </c>
      <c r="B135" s="1">
        <v>294.87</v>
      </c>
      <c r="C135" s="37">
        <v>6.41</v>
      </c>
      <c r="D135" s="37">
        <v>6.74</v>
      </c>
      <c r="E135" s="37"/>
      <c r="F135" s="1"/>
      <c r="G135" s="22">
        <v>11.77125748502994</v>
      </c>
      <c r="H135" s="22">
        <v>11.813701923076925</v>
      </c>
      <c r="I135" s="6"/>
    </row>
    <row r="136" spans="1:9">
      <c r="A136" s="5" t="s">
        <v>57</v>
      </c>
      <c r="B136" s="1">
        <v>277.72000000000003</v>
      </c>
      <c r="C136" s="37">
        <v>6.37</v>
      </c>
      <c r="D136" s="37">
        <v>5.62</v>
      </c>
      <c r="E136" s="37"/>
      <c r="F136" s="1"/>
      <c r="G136" s="22">
        <v>11.514096185737978</v>
      </c>
      <c r="H136" s="22">
        <v>11.693473684210527</v>
      </c>
      <c r="I136" s="6"/>
    </row>
    <row r="137" spans="1:9">
      <c r="A137" s="5" t="s">
        <v>58</v>
      </c>
      <c r="B137" s="1">
        <v>271.91000000000003</v>
      </c>
      <c r="C137" s="37">
        <v>6.22</v>
      </c>
      <c r="D137" s="37">
        <v>6.38</v>
      </c>
      <c r="E137" s="37"/>
      <c r="F137" s="1"/>
      <c r="G137" s="12" t="s">
        <v>3</v>
      </c>
      <c r="H137" s="12"/>
      <c r="I137" s="1"/>
    </row>
    <row r="138" spans="1:9">
      <c r="A138" s="5" t="s">
        <v>59</v>
      </c>
      <c r="B138" s="1">
        <v>273.5</v>
      </c>
      <c r="C138" s="37">
        <v>6.05</v>
      </c>
      <c r="D138" s="37">
        <v>6.22</v>
      </c>
      <c r="E138" s="37"/>
      <c r="F138" s="1"/>
      <c r="G138" s="1"/>
      <c r="H138" s="1"/>
      <c r="I138" s="1"/>
    </row>
    <row r="139" spans="1:9">
      <c r="A139" s="5" t="s">
        <v>60</v>
      </c>
      <c r="B139" s="1">
        <v>258.89</v>
      </c>
      <c r="C139" s="37">
        <v>5.48</v>
      </c>
      <c r="D139" s="37">
        <v>5.53</v>
      </c>
      <c r="E139" s="37"/>
      <c r="F139" s="1"/>
      <c r="G139" s="1"/>
      <c r="H139" s="1"/>
      <c r="I139" s="1"/>
    </row>
    <row r="141" spans="1:9">
      <c r="A141" s="5" t="s">
        <v>139</v>
      </c>
      <c r="B141" t="s">
        <v>144</v>
      </c>
    </row>
    <row r="142" spans="1:9">
      <c r="A142" s="5" t="s">
        <v>143</v>
      </c>
      <c r="B142" t="s">
        <v>145</v>
      </c>
    </row>
    <row r="143" spans="1:9">
      <c r="A143" s="5" t="s">
        <v>140</v>
      </c>
      <c r="B143" t="s">
        <v>142</v>
      </c>
    </row>
    <row r="144" spans="1:9">
      <c r="A144" s="5" t="s">
        <v>141</v>
      </c>
      <c r="B144" t="s">
        <v>150</v>
      </c>
    </row>
    <row r="145" spans="1:8">
      <c r="A145" s="5"/>
    </row>
    <row r="146" spans="1:8">
      <c r="A146" s="5" t="s">
        <v>146</v>
      </c>
      <c r="B146" s="1"/>
      <c r="C146" s="1"/>
      <c r="D146" s="1"/>
      <c r="E146" s="1"/>
      <c r="F146" s="1"/>
      <c r="G146" s="1"/>
      <c r="H146" s="1"/>
    </row>
    <row r="147" spans="1:8">
      <c r="A147" s="5" t="s">
        <v>147</v>
      </c>
      <c r="B147" s="1"/>
      <c r="C147" s="1"/>
      <c r="D147" s="1"/>
      <c r="E147" s="1"/>
      <c r="F147" s="1"/>
      <c r="G147" s="1"/>
      <c r="H147" s="1"/>
    </row>
    <row r="148" spans="1:8">
      <c r="A148" s="5" t="s">
        <v>148</v>
      </c>
      <c r="B148" s="1"/>
      <c r="C148" s="1"/>
      <c r="D148" s="1"/>
      <c r="E148" s="1"/>
      <c r="F148" s="1"/>
      <c r="G148" s="1"/>
      <c r="H148" s="1"/>
    </row>
    <row r="149" spans="1:8">
      <c r="A149" s="5" t="s">
        <v>149</v>
      </c>
      <c r="B149" s="1"/>
      <c r="C149" s="1"/>
      <c r="D149" s="1"/>
      <c r="E149" s="1"/>
      <c r="F149" s="1"/>
      <c r="G149" s="1"/>
      <c r="H149" s="1"/>
    </row>
    <row r="150" spans="1:8" s="35" customFormat="1">
      <c r="A150" s="33"/>
      <c r="B150" s="33"/>
      <c r="C150" s="33"/>
      <c r="D150" s="34"/>
      <c r="E150" s="33"/>
      <c r="F150" s="33"/>
      <c r="G150" s="33"/>
      <c r="H150" s="33"/>
    </row>
    <row r="151" spans="1:8" s="35" customFormat="1">
      <c r="A151" s="33"/>
      <c r="B151" s="33"/>
      <c r="C151" s="33"/>
      <c r="D151" s="34"/>
      <c r="E151" s="33"/>
      <c r="F151" s="33"/>
      <c r="G151" s="33"/>
      <c r="H151" s="33"/>
    </row>
  </sheetData>
  <mergeCells count="1">
    <mergeCell ref="A4:H16"/>
  </mergeCells>
  <phoneticPr fontId="0" type="noConversion"/>
  <hyperlinks>
    <hyperlink ref="I29" r:id="rId1"/>
    <hyperlink ref="E29" r:id="rId2"/>
  </hyperlinks>
  <pageMargins left="0.25" right="0.25" top="0.25" bottom="0.25" header="0.5" footer="0.5"/>
  <pageSetup scale="85"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5"/>
  <sheetViews>
    <sheetView workbookViewId="0">
      <pane ySplit="10" topLeftCell="A11" activePane="bottomLeft" state="frozen"/>
      <selection pane="bottomLeft"/>
    </sheetView>
  </sheetViews>
  <sheetFormatPr defaultColWidth="11.5703125" defaultRowHeight="12.75"/>
  <cols>
    <col min="1" max="1" width="17.140625" customWidth="1"/>
    <col min="2" max="2" width="9.7109375" bestFit="1" customWidth="1"/>
    <col min="3" max="3" width="13.140625" customWidth="1"/>
    <col min="4" max="4" width="12.42578125" customWidth="1"/>
    <col min="5" max="5" width="12.7109375" customWidth="1"/>
  </cols>
  <sheetData>
    <row r="1" spans="1:7">
      <c r="A1" s="7" t="s">
        <v>114</v>
      </c>
    </row>
    <row r="2" spans="1:7">
      <c r="A2" s="41" t="s">
        <v>98</v>
      </c>
      <c r="B2" s="10"/>
      <c r="C2" s="10"/>
      <c r="D2" s="10"/>
      <c r="E2" s="10"/>
    </row>
    <row r="3" spans="1:7">
      <c r="A3" s="5"/>
      <c r="B3" s="10"/>
      <c r="C3" s="10"/>
      <c r="D3" s="10"/>
      <c r="E3" s="10"/>
    </row>
    <row r="4" spans="1:7" s="49" customFormat="1">
      <c r="A4" s="41"/>
      <c r="B4" s="43"/>
      <c r="C4" s="43"/>
      <c r="D4" s="40" t="s">
        <v>101</v>
      </c>
      <c r="E4" s="43"/>
    </row>
    <row r="5" spans="1:7" s="49" customFormat="1">
      <c r="A5" s="38"/>
      <c r="B5" s="43"/>
      <c r="C5" s="40" t="s">
        <v>101</v>
      </c>
      <c r="D5" s="40" t="s">
        <v>95</v>
      </c>
      <c r="E5" s="40" t="s">
        <v>101</v>
      </c>
      <c r="F5" s="40" t="s">
        <v>101</v>
      </c>
    </row>
    <row r="6" spans="1:7" s="49" customFormat="1">
      <c r="A6" s="41"/>
      <c r="B6" s="40"/>
      <c r="C6" s="40" t="s">
        <v>92</v>
      </c>
      <c r="D6" s="40" t="s">
        <v>96</v>
      </c>
      <c r="E6" s="40" t="s">
        <v>81</v>
      </c>
      <c r="F6" s="40" t="s">
        <v>92</v>
      </c>
    </row>
    <row r="7" spans="1:7" s="49" customFormat="1">
      <c r="A7" s="41"/>
      <c r="B7" s="40"/>
      <c r="C7" s="40" t="s">
        <v>127</v>
      </c>
      <c r="D7" s="40" t="s">
        <v>127</v>
      </c>
      <c r="E7" s="40" t="s">
        <v>61</v>
      </c>
      <c r="F7" s="40" t="s">
        <v>127</v>
      </c>
    </row>
    <row r="8" spans="1:7" s="49" customFormat="1">
      <c r="A8" s="41" t="s">
        <v>94</v>
      </c>
      <c r="B8" s="40" t="s">
        <v>1</v>
      </c>
      <c r="C8" s="40" t="s">
        <v>91</v>
      </c>
      <c r="D8" s="40" t="s">
        <v>91</v>
      </c>
      <c r="E8" s="40" t="s">
        <v>91</v>
      </c>
      <c r="F8" s="40" t="s">
        <v>91</v>
      </c>
    </row>
    <row r="9" spans="1:7" s="53" customFormat="1">
      <c r="A9" s="51" t="s">
        <v>99</v>
      </c>
      <c r="B9" s="52"/>
      <c r="C9" s="52" t="s">
        <v>133</v>
      </c>
      <c r="D9" s="52" t="s">
        <v>82</v>
      </c>
      <c r="E9" s="52" t="s">
        <v>82</v>
      </c>
      <c r="F9" s="52" t="s">
        <v>82</v>
      </c>
    </row>
    <row r="10" spans="1:7" s="25" customFormat="1">
      <c r="A10" s="23"/>
      <c r="B10" s="24"/>
      <c r="C10" s="24"/>
      <c r="D10" s="24"/>
      <c r="E10" s="24"/>
    </row>
    <row r="11" spans="1:7" s="25" customFormat="1">
      <c r="A11" s="23" t="s">
        <v>1196</v>
      </c>
      <c r="B11" s="24"/>
      <c r="C11" s="54"/>
      <c r="D11" s="47">
        <v>63.66</v>
      </c>
      <c r="E11" s="54"/>
      <c r="F11" s="54">
        <v>62.48</v>
      </c>
    </row>
    <row r="12" spans="1:7" s="25" customFormat="1">
      <c r="A12" s="23" t="s">
        <v>138</v>
      </c>
      <c r="B12" s="24"/>
      <c r="C12" s="54">
        <v>72.8</v>
      </c>
      <c r="D12" s="46">
        <v>45.84</v>
      </c>
      <c r="E12" s="54"/>
      <c r="F12" s="54">
        <v>52.63</v>
      </c>
    </row>
    <row r="13" spans="1:7" s="25" customFormat="1">
      <c r="A13" s="23" t="s">
        <v>132</v>
      </c>
      <c r="B13" s="24"/>
      <c r="C13" s="37">
        <v>54.06</v>
      </c>
      <c r="D13" s="47">
        <v>39.35</v>
      </c>
      <c r="E13" s="54">
        <v>21.97</v>
      </c>
      <c r="F13" s="54">
        <v>47.99</v>
      </c>
      <c r="G13" s="55"/>
    </row>
    <row r="14" spans="1:7" s="25" customFormat="1">
      <c r="A14" s="5">
        <v>2008</v>
      </c>
      <c r="B14" s="24">
        <v>903.25</v>
      </c>
      <c r="C14" s="44">
        <v>49.51</v>
      </c>
      <c r="D14" s="44">
        <v>14.88</v>
      </c>
      <c r="E14" s="54">
        <v>28.387</v>
      </c>
      <c r="F14" s="57"/>
      <c r="G14" s="55"/>
    </row>
    <row r="15" spans="1:7" s="25" customFormat="1">
      <c r="A15" s="5">
        <v>2007</v>
      </c>
      <c r="B15" s="1">
        <v>1468.3552</v>
      </c>
      <c r="C15" s="44">
        <v>82.54</v>
      </c>
      <c r="D15" s="37">
        <v>66.180000000000007</v>
      </c>
      <c r="E15" s="54">
        <v>27.731000000000002</v>
      </c>
      <c r="F15" s="54"/>
      <c r="G15" s="55"/>
    </row>
    <row r="16" spans="1:7">
      <c r="A16" s="5">
        <v>2006</v>
      </c>
      <c r="B16" s="1">
        <v>1418.3</v>
      </c>
      <c r="C16" s="45">
        <v>87.72</v>
      </c>
      <c r="D16" s="37">
        <v>81.510000000000005</v>
      </c>
      <c r="E16" s="37">
        <v>24.881</v>
      </c>
      <c r="F16" s="37"/>
      <c r="G16" s="55"/>
    </row>
    <row r="17" spans="1:7" s="25" customFormat="1">
      <c r="A17" s="5"/>
      <c r="B17" s="24"/>
      <c r="C17" s="45"/>
      <c r="D17" s="45"/>
      <c r="E17" s="54"/>
      <c r="F17" s="31"/>
      <c r="G17" s="55"/>
    </row>
    <row r="18" spans="1:7" s="25" customFormat="1">
      <c r="A18" s="9" t="s">
        <v>123</v>
      </c>
      <c r="B18" s="24">
        <v>1057.0786000000001</v>
      </c>
      <c r="C18" s="45"/>
      <c r="D18" s="45"/>
      <c r="E18" s="54">
        <v>23.8993</v>
      </c>
      <c r="F18" s="31"/>
      <c r="G18" s="55"/>
    </row>
    <row r="19" spans="1:7" s="25" customFormat="1">
      <c r="A19" s="9" t="s">
        <v>124</v>
      </c>
      <c r="B19" s="24">
        <v>919.32</v>
      </c>
      <c r="C19" s="45"/>
      <c r="D19" s="45"/>
      <c r="E19" s="54">
        <v>25.592999999999996</v>
      </c>
      <c r="F19" s="31"/>
      <c r="G19" s="55"/>
    </row>
    <row r="20" spans="1:7" s="82" customFormat="1">
      <c r="A20" s="75" t="s">
        <v>218</v>
      </c>
      <c r="B20" s="78">
        <v>797.86699999999996</v>
      </c>
      <c r="C20" s="46">
        <v>43</v>
      </c>
      <c r="D20" s="46">
        <v>6.86</v>
      </c>
      <c r="E20" s="79">
        <v>27.253</v>
      </c>
      <c r="F20" s="80"/>
      <c r="G20" s="81"/>
    </row>
    <row r="21" spans="1:7" s="25" customFormat="1">
      <c r="A21" s="18">
        <v>39813</v>
      </c>
      <c r="B21" s="31">
        <v>903.25</v>
      </c>
      <c r="C21" s="45">
        <v>49.51</v>
      </c>
      <c r="D21" s="45">
        <v>14.88</v>
      </c>
      <c r="E21" s="54">
        <v>28.387</v>
      </c>
      <c r="F21" s="31"/>
      <c r="G21" s="55"/>
    </row>
    <row r="22" spans="1:7" s="25" customFormat="1">
      <c r="A22" s="9" t="s">
        <v>118</v>
      </c>
      <c r="B22" s="31">
        <v>1166.361418</v>
      </c>
      <c r="C22" s="45">
        <v>64.819999999999993</v>
      </c>
      <c r="D22" s="45">
        <v>45.95</v>
      </c>
      <c r="E22" s="54">
        <v>28.853999999999999</v>
      </c>
      <c r="F22" s="31"/>
      <c r="G22" s="55"/>
    </row>
    <row r="23" spans="1:7" s="25" customFormat="1">
      <c r="A23" s="9" t="s">
        <v>116</v>
      </c>
      <c r="B23" s="24">
        <v>1280.001</v>
      </c>
      <c r="C23" s="45">
        <v>69.73</v>
      </c>
      <c r="D23" s="37">
        <v>51.37</v>
      </c>
      <c r="E23" s="54">
        <v>28.712</v>
      </c>
      <c r="F23" s="31"/>
      <c r="G23" s="55"/>
    </row>
    <row r="24" spans="1:7" s="25" customFormat="1">
      <c r="A24" s="9" t="s">
        <v>117</v>
      </c>
      <c r="B24" s="31">
        <v>1322.703</v>
      </c>
      <c r="C24" s="45">
        <v>76.77</v>
      </c>
      <c r="D24" s="37">
        <v>60.390744314722937</v>
      </c>
      <c r="E24" s="54">
        <v>28.300999999999998</v>
      </c>
      <c r="F24" s="28"/>
      <c r="G24" s="55"/>
    </row>
    <row r="25" spans="1:7" s="25" customFormat="1">
      <c r="A25" s="18">
        <v>39447</v>
      </c>
      <c r="B25" s="1">
        <v>1468.3552</v>
      </c>
      <c r="C25" s="44">
        <v>82.54</v>
      </c>
      <c r="D25" s="37">
        <v>66.180000000000007</v>
      </c>
      <c r="E25" s="54">
        <v>27.731000000000002</v>
      </c>
      <c r="F25" s="1"/>
      <c r="G25" s="55"/>
    </row>
    <row r="26" spans="1:7" s="25" customFormat="1">
      <c r="A26" s="9" t="s">
        <v>111</v>
      </c>
      <c r="B26" s="24">
        <v>1526.75</v>
      </c>
      <c r="C26" s="45">
        <v>89.31</v>
      </c>
      <c r="D26" s="37">
        <v>78.600744314722931</v>
      </c>
      <c r="E26" s="54">
        <v>26.974</v>
      </c>
      <c r="F26" s="1"/>
      <c r="G26" s="55"/>
    </row>
    <row r="27" spans="1:7" s="25" customFormat="1">
      <c r="A27" s="9" t="s">
        <v>110</v>
      </c>
      <c r="B27" s="24">
        <v>1503.3486</v>
      </c>
      <c r="C27" s="45">
        <v>91.47</v>
      </c>
      <c r="D27" s="37">
        <v>84.95</v>
      </c>
      <c r="E27" s="54">
        <v>26.166</v>
      </c>
      <c r="G27" s="55"/>
    </row>
    <row r="28" spans="1:7">
      <c r="A28" s="9" t="s">
        <v>109</v>
      </c>
      <c r="B28" s="6">
        <v>1420.864</v>
      </c>
      <c r="C28" s="37">
        <v>89.36</v>
      </c>
      <c r="D28" s="37">
        <v>83.15</v>
      </c>
      <c r="E28" s="37">
        <v>25.491</v>
      </c>
      <c r="G28" s="55"/>
    </row>
    <row r="29" spans="1:7">
      <c r="A29" s="18">
        <v>39082</v>
      </c>
      <c r="B29" s="1">
        <v>1418.3</v>
      </c>
      <c r="C29" s="45">
        <v>87.72</v>
      </c>
      <c r="D29" s="37">
        <v>81.510000000000005</v>
      </c>
      <c r="E29" s="37">
        <v>24.881</v>
      </c>
      <c r="G29" s="55"/>
    </row>
    <row r="30" spans="1:7">
      <c r="A30" s="9" t="s">
        <v>107</v>
      </c>
      <c r="B30" s="6">
        <v>1335.847</v>
      </c>
      <c r="C30" s="44">
        <v>85.92</v>
      </c>
      <c r="D30" s="44">
        <v>78.569999999999993</v>
      </c>
      <c r="E30" s="37">
        <v>24.096</v>
      </c>
      <c r="G30" s="55"/>
    </row>
    <row r="31" spans="1:7">
      <c r="A31" s="9" t="s">
        <v>106</v>
      </c>
      <c r="B31" s="20">
        <v>1270.2</v>
      </c>
      <c r="C31" s="37">
        <v>81.73</v>
      </c>
      <c r="D31" s="37">
        <v>74.489999999999995</v>
      </c>
      <c r="E31" s="37">
        <v>23.44</v>
      </c>
      <c r="G31" s="55"/>
    </row>
    <row r="32" spans="1:7">
      <c r="A32" s="9" t="s">
        <v>105</v>
      </c>
      <c r="B32" s="6">
        <v>1294.83</v>
      </c>
      <c r="C32" s="37">
        <v>79.2</v>
      </c>
      <c r="D32" s="37">
        <v>72.67</v>
      </c>
      <c r="E32" s="37">
        <v>22.785</v>
      </c>
      <c r="G32" s="55"/>
    </row>
    <row r="33" spans="1:7">
      <c r="A33" s="18">
        <v>38717</v>
      </c>
      <c r="B33" s="6">
        <v>1248.29</v>
      </c>
      <c r="C33" s="37">
        <v>76.45</v>
      </c>
      <c r="D33" s="37">
        <v>69.930000000000007</v>
      </c>
      <c r="E33" s="37">
        <v>22.22</v>
      </c>
      <c r="G33" s="55"/>
    </row>
    <row r="34" spans="1:7">
      <c r="A34" s="9" t="s">
        <v>78</v>
      </c>
      <c r="B34" s="6">
        <v>1228.81</v>
      </c>
      <c r="C34" s="37">
        <v>74.209999999999994</v>
      </c>
      <c r="D34" s="37">
        <v>66.569999999999993</v>
      </c>
      <c r="E34" s="37">
        <v>21.475000000000001</v>
      </c>
      <c r="G34" s="55"/>
    </row>
    <row r="35" spans="1:7">
      <c r="A35" s="9" t="s">
        <v>77</v>
      </c>
      <c r="B35" s="6">
        <v>1199.951</v>
      </c>
      <c r="C35" s="37">
        <v>72.25</v>
      </c>
      <c r="D35" s="37">
        <v>63.36</v>
      </c>
      <c r="E35" s="37">
        <v>20.925999999999998</v>
      </c>
      <c r="G35" s="55"/>
    </row>
    <row r="36" spans="1:7">
      <c r="A36" s="9" t="s">
        <v>76</v>
      </c>
      <c r="B36" s="6">
        <v>1180.5899999999999</v>
      </c>
      <c r="C36" s="37">
        <v>69.81</v>
      </c>
      <c r="D36" s="37">
        <v>60.32</v>
      </c>
      <c r="E36" s="37">
        <v>20.225999999999999</v>
      </c>
      <c r="G36" s="55"/>
    </row>
    <row r="37" spans="1:7">
      <c r="A37" s="18">
        <v>38352</v>
      </c>
      <c r="B37" s="6">
        <v>1211.92</v>
      </c>
      <c r="C37" s="37">
        <v>67.680000000000007</v>
      </c>
      <c r="D37" s="37">
        <v>58.55</v>
      </c>
      <c r="E37" s="37">
        <v>19.440000000000001</v>
      </c>
      <c r="G37" s="55"/>
    </row>
    <row r="38" spans="1:7">
      <c r="A38" s="9" t="s">
        <v>75</v>
      </c>
      <c r="B38" s="6">
        <v>1114.56</v>
      </c>
      <c r="C38" s="37">
        <v>64.61</v>
      </c>
      <c r="D38" s="37">
        <v>57.77</v>
      </c>
      <c r="E38" s="37">
        <v>19.162999999999997</v>
      </c>
      <c r="G38" s="55"/>
    </row>
    <row r="39" spans="1:7">
      <c r="A39" s="9" t="s">
        <v>74</v>
      </c>
      <c r="B39" s="6">
        <v>1140.8399999999999</v>
      </c>
      <c r="C39" s="37">
        <v>62.14</v>
      </c>
      <c r="D39" s="37">
        <v>56.15</v>
      </c>
      <c r="E39" s="37">
        <v>18.600999999999999</v>
      </c>
      <c r="G39" s="55"/>
    </row>
    <row r="40" spans="1:7">
      <c r="A40" s="9" t="s">
        <v>73</v>
      </c>
      <c r="B40" s="1">
        <v>1126.21</v>
      </c>
      <c r="C40" s="37">
        <v>58.08</v>
      </c>
      <c r="D40" s="37">
        <v>52</v>
      </c>
      <c r="E40" s="37">
        <v>18.022999999999996</v>
      </c>
      <c r="G40" s="55"/>
    </row>
    <row r="41" spans="1:7">
      <c r="A41" s="9" t="s">
        <v>67</v>
      </c>
      <c r="B41" s="6">
        <v>1111.92</v>
      </c>
      <c r="C41" s="37">
        <v>54.69</v>
      </c>
      <c r="D41" s="37">
        <v>48.74</v>
      </c>
      <c r="E41" s="37">
        <v>17.385000000000002</v>
      </c>
      <c r="G41" s="55"/>
    </row>
    <row r="42" spans="1:7">
      <c r="A42" s="9" t="s">
        <v>68</v>
      </c>
      <c r="B42" s="20">
        <v>995.97</v>
      </c>
      <c r="C42" s="37">
        <v>51.75</v>
      </c>
      <c r="D42" s="37">
        <v>38.58</v>
      </c>
      <c r="E42" s="37">
        <v>16.585999999999999</v>
      </c>
      <c r="G42" s="55"/>
    </row>
    <row r="43" spans="1:7">
      <c r="A43" s="4" t="s">
        <v>69</v>
      </c>
      <c r="B43" s="6">
        <v>974.5</v>
      </c>
      <c r="C43" s="37">
        <v>48.95</v>
      </c>
      <c r="D43" s="37">
        <v>34.549999999999997</v>
      </c>
      <c r="E43" s="37">
        <v>16.164999999999999</v>
      </c>
      <c r="G43" s="55"/>
    </row>
    <row r="44" spans="1:7">
      <c r="A44" s="4" t="s">
        <v>93</v>
      </c>
      <c r="B44" s="6">
        <v>848.18</v>
      </c>
      <c r="C44" s="37">
        <v>47.67</v>
      </c>
      <c r="D44" s="37">
        <v>30.32</v>
      </c>
      <c r="E44" s="37">
        <v>16.228999999999999</v>
      </c>
      <c r="G44" s="55"/>
    </row>
    <row r="45" spans="1:7" ht="13.5" customHeight="1">
      <c r="A45" s="18">
        <v>37621</v>
      </c>
      <c r="B45" s="6">
        <v>879.82</v>
      </c>
      <c r="C45" s="37">
        <v>46.04</v>
      </c>
      <c r="D45" s="37">
        <v>27.59</v>
      </c>
      <c r="E45" s="37">
        <v>16.077000000000002</v>
      </c>
      <c r="G45" s="55"/>
    </row>
    <row r="46" spans="1:7" ht="12" customHeight="1">
      <c r="A46" s="9" t="s">
        <v>65</v>
      </c>
      <c r="B46" s="1">
        <v>815.28</v>
      </c>
      <c r="C46" s="37">
        <v>44.04</v>
      </c>
      <c r="D46" s="37">
        <v>30.04</v>
      </c>
      <c r="E46" s="37">
        <v>15.801</v>
      </c>
      <c r="G46" s="55"/>
    </row>
    <row r="47" spans="1:7">
      <c r="A47" t="s">
        <v>66</v>
      </c>
      <c r="B47">
        <v>989.81</v>
      </c>
      <c r="C47" s="37">
        <v>41.59</v>
      </c>
      <c r="D47" s="37">
        <v>26.74</v>
      </c>
      <c r="E47" s="37">
        <v>16.04</v>
      </c>
      <c r="G47" s="55"/>
    </row>
    <row r="48" spans="1:7">
      <c r="A48" t="s">
        <v>4</v>
      </c>
      <c r="B48" s="1">
        <v>1147.3900000000001</v>
      </c>
      <c r="C48" s="37">
        <v>38.97</v>
      </c>
      <c r="D48" s="37">
        <v>24.7</v>
      </c>
      <c r="E48" s="37">
        <v>15.73</v>
      </c>
      <c r="G48" s="55"/>
    </row>
    <row r="49" spans="1:7">
      <c r="A49" t="s">
        <v>5</v>
      </c>
      <c r="B49" s="1">
        <v>1148.08</v>
      </c>
      <c r="C49" s="37">
        <v>38.85</v>
      </c>
      <c r="D49" s="37">
        <v>24.69</v>
      </c>
      <c r="E49" s="37">
        <v>15.74</v>
      </c>
      <c r="G49" s="55"/>
    </row>
    <row r="50" spans="1:7" ht="11.25" customHeight="1">
      <c r="A50" t="s">
        <v>6</v>
      </c>
      <c r="B50" s="1">
        <v>1040.94</v>
      </c>
      <c r="C50" s="37">
        <v>42.02</v>
      </c>
      <c r="D50" s="37">
        <v>28.31</v>
      </c>
      <c r="E50" s="37">
        <v>15.74</v>
      </c>
      <c r="G50" s="55"/>
    </row>
    <row r="51" spans="1:7" ht="11.25" customHeight="1">
      <c r="A51" t="s">
        <v>7</v>
      </c>
      <c r="B51" s="1">
        <v>1224.3800000000001</v>
      </c>
      <c r="C51" s="37">
        <v>47.03</v>
      </c>
      <c r="D51" s="37">
        <v>36.79</v>
      </c>
      <c r="E51" s="37">
        <v>15.69</v>
      </c>
      <c r="G51" s="55"/>
    </row>
    <row r="52" spans="1:7">
      <c r="A52" t="s">
        <v>8</v>
      </c>
      <c r="B52" s="1">
        <v>1160.33</v>
      </c>
      <c r="C52" s="37">
        <v>52.89</v>
      </c>
      <c r="D52" s="37">
        <v>45.44</v>
      </c>
      <c r="E52" s="37">
        <v>15.97</v>
      </c>
      <c r="G52" s="55"/>
    </row>
    <row r="53" spans="1:7">
      <c r="A53" t="s">
        <v>9</v>
      </c>
      <c r="B53" s="1">
        <v>1320.28</v>
      </c>
      <c r="C53" s="37">
        <v>56.13</v>
      </c>
      <c r="D53" s="37">
        <v>50</v>
      </c>
      <c r="E53" s="37">
        <v>16.27</v>
      </c>
      <c r="G53" s="55"/>
    </row>
    <row r="54" spans="1:7">
      <c r="A54" t="s">
        <v>10</v>
      </c>
      <c r="B54" s="1">
        <v>1436.51</v>
      </c>
      <c r="C54" s="37">
        <v>56.79</v>
      </c>
      <c r="D54" s="37">
        <v>53.7</v>
      </c>
      <c r="E54" s="37">
        <v>16.34</v>
      </c>
      <c r="G54" s="55"/>
    </row>
    <row r="55" spans="1:7">
      <c r="A55" t="s">
        <v>11</v>
      </c>
      <c r="B55" s="1">
        <v>1454.6</v>
      </c>
      <c r="C55" s="37">
        <v>55.59</v>
      </c>
      <c r="D55" s="37">
        <v>51.92</v>
      </c>
      <c r="E55" s="37">
        <v>16.7</v>
      </c>
      <c r="G55" s="55"/>
    </row>
    <row r="56" spans="1:7">
      <c r="A56" t="s">
        <v>12</v>
      </c>
      <c r="B56" s="1">
        <v>1498.58</v>
      </c>
      <c r="C56" s="37">
        <v>53.92</v>
      </c>
      <c r="D56" s="37">
        <v>50.95</v>
      </c>
      <c r="E56" s="37">
        <v>16.760000000000002</v>
      </c>
      <c r="G56" s="55"/>
    </row>
    <row r="57" spans="1:7">
      <c r="A57" t="s">
        <v>13</v>
      </c>
      <c r="B57" s="1">
        <v>1469.25</v>
      </c>
      <c r="C57" s="37">
        <v>51.68</v>
      </c>
      <c r="D57" s="37">
        <v>48.17</v>
      </c>
      <c r="E57" s="37">
        <v>16.690000000000001</v>
      </c>
      <c r="G57" s="55"/>
    </row>
    <row r="58" spans="1:7">
      <c r="A58" t="s">
        <v>14</v>
      </c>
      <c r="B58" s="1">
        <v>1282.71</v>
      </c>
      <c r="C58" s="37">
        <v>49.38</v>
      </c>
      <c r="D58" s="37">
        <v>43.96</v>
      </c>
      <c r="E58" s="37">
        <v>16.64</v>
      </c>
      <c r="G58" s="55"/>
    </row>
    <row r="59" spans="1:7">
      <c r="A59" t="s">
        <v>15</v>
      </c>
      <c r="B59" s="1">
        <v>1372.71</v>
      </c>
      <c r="C59" s="37">
        <v>46.86</v>
      </c>
      <c r="D59" s="37">
        <v>41.02</v>
      </c>
      <c r="E59" s="37">
        <v>16.45</v>
      </c>
      <c r="G59" s="55"/>
    </row>
    <row r="60" spans="1:7">
      <c r="A60" t="s">
        <v>16</v>
      </c>
      <c r="B60" s="1">
        <v>1286.3699999999999</v>
      </c>
      <c r="C60" s="37">
        <v>45.08</v>
      </c>
      <c r="D60" s="37">
        <v>38.380000000000003</v>
      </c>
      <c r="E60" s="37">
        <v>16.45</v>
      </c>
      <c r="G60" s="55"/>
    </row>
    <row r="61" spans="1:7">
      <c r="A61" t="s">
        <v>17</v>
      </c>
      <c r="B61" s="1">
        <v>1229.23</v>
      </c>
      <c r="C61" s="37">
        <v>44.27</v>
      </c>
      <c r="D61" s="37">
        <v>37.71</v>
      </c>
      <c r="E61" s="37">
        <v>16.2</v>
      </c>
      <c r="G61" s="55"/>
    </row>
    <row r="62" spans="1:7">
      <c r="A62" t="s">
        <v>18</v>
      </c>
      <c r="B62" s="1">
        <v>1017.01</v>
      </c>
      <c r="C62" s="37">
        <v>44.09</v>
      </c>
      <c r="D62" s="37">
        <v>38.090000000000003</v>
      </c>
      <c r="E62" s="37">
        <v>16.149999999999999</v>
      </c>
      <c r="G62" s="55"/>
    </row>
    <row r="63" spans="1:7">
      <c r="A63" t="s">
        <v>19</v>
      </c>
      <c r="B63" s="1">
        <v>1133.8399999999999</v>
      </c>
      <c r="C63" s="37">
        <v>44.67</v>
      </c>
      <c r="D63" s="37">
        <v>38.97</v>
      </c>
      <c r="E63" s="37">
        <v>15.95</v>
      </c>
      <c r="G63" s="55"/>
    </row>
    <row r="64" spans="1:7">
      <c r="A64" t="s">
        <v>20</v>
      </c>
      <c r="B64" s="1">
        <v>1101.75</v>
      </c>
      <c r="C64" s="37">
        <v>44.37</v>
      </c>
      <c r="D64" s="37">
        <v>39.54</v>
      </c>
      <c r="E64" s="37">
        <v>15.64</v>
      </c>
      <c r="G64" s="55"/>
    </row>
    <row r="65" spans="1:7">
      <c r="A65" t="s">
        <v>21</v>
      </c>
      <c r="B65" s="1">
        <v>970.43</v>
      </c>
      <c r="C65" s="37">
        <v>44.01</v>
      </c>
      <c r="D65" s="37">
        <v>39.72</v>
      </c>
      <c r="E65" s="37">
        <v>15.49</v>
      </c>
      <c r="G65" s="55"/>
    </row>
    <row r="66" spans="1:7">
      <c r="A66" t="s">
        <v>22</v>
      </c>
      <c r="B66" s="1">
        <v>947.28</v>
      </c>
      <c r="C66" s="37">
        <v>43.73</v>
      </c>
      <c r="D66" s="37">
        <v>40.64</v>
      </c>
      <c r="E66" s="37">
        <v>15.33</v>
      </c>
      <c r="G66" s="55"/>
    </row>
    <row r="67" spans="1:7">
      <c r="A67" t="s">
        <v>23</v>
      </c>
      <c r="B67" s="1">
        <v>885.14</v>
      </c>
      <c r="C67" s="37">
        <v>42.62</v>
      </c>
      <c r="D67" s="37">
        <v>40.549999999999997</v>
      </c>
      <c r="E67" s="37">
        <v>15.16</v>
      </c>
      <c r="G67" s="55"/>
    </row>
    <row r="68" spans="1:7">
      <c r="A68" t="s">
        <v>24</v>
      </c>
      <c r="B68" s="1">
        <v>757.12</v>
      </c>
      <c r="C68" s="37">
        <v>41.8</v>
      </c>
      <c r="D68" s="37">
        <v>40.24</v>
      </c>
      <c r="E68" s="37">
        <v>15.06</v>
      </c>
      <c r="G68" s="55"/>
    </row>
    <row r="69" spans="1:7">
      <c r="A69" t="s">
        <v>25</v>
      </c>
      <c r="B69" s="1">
        <v>740.74</v>
      </c>
      <c r="C69" s="37">
        <v>40.630000000000003</v>
      </c>
      <c r="D69" s="37">
        <v>38.729999999999997</v>
      </c>
      <c r="E69" s="37">
        <v>14.9</v>
      </c>
      <c r="G69" s="55"/>
    </row>
    <row r="70" spans="1:7">
      <c r="A70" t="s">
        <v>26</v>
      </c>
      <c r="B70" s="1">
        <v>687.33</v>
      </c>
      <c r="C70" s="37">
        <v>39.4</v>
      </c>
      <c r="D70" s="37">
        <v>36</v>
      </c>
      <c r="E70" s="37">
        <v>14.66</v>
      </c>
      <c r="G70" s="55"/>
    </row>
    <row r="71" spans="1:7">
      <c r="A71" t="s">
        <v>27</v>
      </c>
      <c r="B71" s="1">
        <v>670.63</v>
      </c>
      <c r="C71" s="37">
        <v>39.26</v>
      </c>
      <c r="D71" s="37">
        <v>34.909999999999997</v>
      </c>
      <c r="E71" s="37">
        <v>14.27</v>
      </c>
      <c r="G71" s="55"/>
    </row>
    <row r="72" spans="1:7">
      <c r="A72" t="s">
        <v>28</v>
      </c>
      <c r="B72" s="1">
        <v>645.5</v>
      </c>
      <c r="C72" s="37">
        <v>38.450000000000003</v>
      </c>
      <c r="D72" s="37">
        <v>34.04</v>
      </c>
      <c r="E72" s="37">
        <v>14.1</v>
      </c>
      <c r="G72" s="55"/>
    </row>
    <row r="73" spans="1:7">
      <c r="A73" t="s">
        <v>29</v>
      </c>
      <c r="B73" s="1">
        <v>615.92999999999995</v>
      </c>
      <c r="C73" s="37">
        <v>37.700000000000003</v>
      </c>
      <c r="D73" s="37">
        <v>33.96</v>
      </c>
      <c r="E73" s="37">
        <v>13.79</v>
      </c>
      <c r="G73" s="55"/>
    </row>
    <row r="74" spans="1:7">
      <c r="A74" t="s">
        <v>30</v>
      </c>
      <c r="B74" s="1">
        <v>584.41</v>
      </c>
      <c r="C74" s="37">
        <v>36.72</v>
      </c>
      <c r="D74" s="37">
        <v>35.18</v>
      </c>
      <c r="E74" s="37">
        <v>13.58</v>
      </c>
      <c r="G74" s="55"/>
    </row>
    <row r="75" spans="1:7">
      <c r="A75" t="s">
        <v>31</v>
      </c>
      <c r="B75" s="1">
        <v>544.75</v>
      </c>
      <c r="C75" s="37">
        <v>34.97</v>
      </c>
      <c r="D75" s="37">
        <v>34.43</v>
      </c>
      <c r="E75" s="37">
        <v>13.37</v>
      </c>
      <c r="G75" s="55"/>
    </row>
    <row r="76" spans="1:7">
      <c r="A76" t="s">
        <v>32</v>
      </c>
      <c r="B76" s="1">
        <v>500.71</v>
      </c>
      <c r="C76" s="37">
        <v>33.22</v>
      </c>
      <c r="D76" s="37">
        <v>32.549999999999997</v>
      </c>
      <c r="E76" s="37">
        <v>13.18</v>
      </c>
      <c r="G76" s="55"/>
    </row>
    <row r="77" spans="1:7">
      <c r="A77" t="s">
        <v>33</v>
      </c>
      <c r="B77" s="1">
        <v>459.27</v>
      </c>
      <c r="C77" s="37">
        <v>31.75</v>
      </c>
      <c r="D77" s="37">
        <v>30.6</v>
      </c>
      <c r="E77" s="37">
        <v>13.18</v>
      </c>
      <c r="G77" s="55"/>
    </row>
    <row r="78" spans="1:7">
      <c r="A78" t="s">
        <v>34</v>
      </c>
      <c r="B78" s="1">
        <v>462.71</v>
      </c>
      <c r="C78" s="37">
        <v>30.11</v>
      </c>
      <c r="D78" s="37">
        <v>27.33</v>
      </c>
      <c r="E78" s="37">
        <v>12.93</v>
      </c>
      <c r="G78" s="55"/>
    </row>
    <row r="79" spans="1:7">
      <c r="A79" t="s">
        <v>35</v>
      </c>
      <c r="B79" s="1">
        <v>444.27</v>
      </c>
      <c r="C79" s="37">
        <v>29</v>
      </c>
      <c r="D79" s="37">
        <v>25.2</v>
      </c>
      <c r="E79" s="37">
        <v>12.84</v>
      </c>
      <c r="G79" s="55"/>
    </row>
    <row r="80" spans="1:7">
      <c r="A80" t="s">
        <v>36</v>
      </c>
      <c r="B80" s="1">
        <v>445.77</v>
      </c>
      <c r="C80" s="37">
        <v>27.82</v>
      </c>
      <c r="D80" s="37">
        <v>22.71</v>
      </c>
      <c r="E80" s="37">
        <v>12.71</v>
      </c>
      <c r="G80" s="55"/>
    </row>
    <row r="81" spans="1:7">
      <c r="A81" t="s">
        <v>37</v>
      </c>
      <c r="B81" s="1">
        <v>466.45</v>
      </c>
      <c r="C81" s="37">
        <v>26.9</v>
      </c>
      <c r="D81" s="37">
        <v>21.89</v>
      </c>
      <c r="E81" s="37">
        <v>12.58</v>
      </c>
      <c r="G81" s="55"/>
    </row>
    <row r="82" spans="1:7">
      <c r="A82" t="s">
        <v>38</v>
      </c>
      <c r="B82" s="1">
        <v>458.93</v>
      </c>
      <c r="C82" s="37">
        <v>25.35</v>
      </c>
      <c r="D82" s="37">
        <v>20.41</v>
      </c>
      <c r="E82" s="37">
        <v>12.52</v>
      </c>
      <c r="G82" s="55"/>
    </row>
    <row r="83" spans="1:7">
      <c r="A83" t="s">
        <v>39</v>
      </c>
      <c r="B83" s="1">
        <v>450.53</v>
      </c>
      <c r="C83" s="37">
        <v>23.55</v>
      </c>
      <c r="D83" s="37">
        <v>19.329999999999998</v>
      </c>
      <c r="E83" s="37">
        <v>12.52</v>
      </c>
      <c r="G83" s="55"/>
    </row>
    <row r="84" spans="1:7">
      <c r="A84" t="s">
        <v>40</v>
      </c>
      <c r="B84" s="1">
        <v>451.67</v>
      </c>
      <c r="C84" s="37">
        <v>22.19</v>
      </c>
      <c r="D84" s="37">
        <v>19.84</v>
      </c>
      <c r="E84" s="37">
        <v>12.48</v>
      </c>
      <c r="G84" s="55"/>
    </row>
    <row r="85" spans="1:7">
      <c r="A85" t="s">
        <v>41</v>
      </c>
      <c r="B85" s="1">
        <v>435.71</v>
      </c>
      <c r="C85" s="37">
        <v>20.87</v>
      </c>
      <c r="D85" s="37">
        <v>19.09</v>
      </c>
      <c r="E85" s="37">
        <v>12.38</v>
      </c>
      <c r="G85" s="55"/>
    </row>
    <row r="86" spans="1:7">
      <c r="A86" t="s">
        <v>42</v>
      </c>
      <c r="B86" s="1">
        <v>417.8</v>
      </c>
      <c r="C86" s="37">
        <v>19.89</v>
      </c>
      <c r="D86" s="37">
        <v>18.04</v>
      </c>
      <c r="E86" s="37">
        <v>12.39</v>
      </c>
      <c r="G86" s="55"/>
    </row>
    <row r="87" spans="1:7">
      <c r="A87" t="s">
        <v>43</v>
      </c>
      <c r="B87" s="1">
        <v>408.14</v>
      </c>
      <c r="C87" s="37">
        <v>19.88</v>
      </c>
      <c r="D87" s="37">
        <v>17.05</v>
      </c>
      <c r="E87" s="37">
        <v>12.32</v>
      </c>
      <c r="G87" s="55"/>
    </row>
    <row r="88" spans="1:7">
      <c r="A88" t="s">
        <v>44</v>
      </c>
      <c r="B88" s="1">
        <v>403.69</v>
      </c>
      <c r="C88" s="37">
        <v>19.46</v>
      </c>
      <c r="D88" s="37">
        <v>16.190000000000001</v>
      </c>
      <c r="E88" s="37">
        <v>12.32</v>
      </c>
      <c r="G88" s="55"/>
    </row>
    <row r="89" spans="1:7">
      <c r="A89" t="s">
        <v>45</v>
      </c>
      <c r="B89" s="1">
        <v>417.09</v>
      </c>
      <c r="C89" s="37">
        <v>19.3</v>
      </c>
      <c r="D89" s="37">
        <v>15.97</v>
      </c>
      <c r="E89" s="37">
        <v>12.2</v>
      </c>
      <c r="G89" s="55"/>
    </row>
    <row r="90" spans="1:7">
      <c r="A90" t="s">
        <v>46</v>
      </c>
      <c r="B90" s="1">
        <v>387.86</v>
      </c>
      <c r="C90" s="37">
        <v>19.68</v>
      </c>
      <c r="D90" s="37">
        <v>17.82</v>
      </c>
      <c r="E90" s="37">
        <v>12.28</v>
      </c>
      <c r="G90" s="55"/>
    </row>
    <row r="91" spans="1:7">
      <c r="A91" t="s">
        <v>47</v>
      </c>
      <c r="B91" s="1">
        <v>371.16</v>
      </c>
      <c r="C91" s="37">
        <v>20.54</v>
      </c>
      <c r="D91" s="37">
        <v>19.41</v>
      </c>
      <c r="E91" s="37">
        <v>12.15</v>
      </c>
      <c r="G91" s="55"/>
    </row>
    <row r="92" spans="1:7">
      <c r="A92" t="s">
        <v>48</v>
      </c>
      <c r="B92" s="1">
        <v>375.22</v>
      </c>
      <c r="C92" s="37">
        <v>21.81</v>
      </c>
      <c r="D92" s="37">
        <v>20.94</v>
      </c>
      <c r="E92" s="37">
        <v>12.11</v>
      </c>
      <c r="G92" s="55"/>
    </row>
    <row r="93" spans="1:7">
      <c r="A93" t="s">
        <v>49</v>
      </c>
      <c r="B93" s="1">
        <v>330.22</v>
      </c>
      <c r="C93" s="37">
        <v>22.65</v>
      </c>
      <c r="D93" s="37">
        <v>21.34</v>
      </c>
      <c r="E93" s="37">
        <v>12.09</v>
      </c>
      <c r="G93" s="55"/>
    </row>
    <row r="94" spans="1:7">
      <c r="A94" t="s">
        <v>50</v>
      </c>
      <c r="B94" s="1">
        <v>306.05</v>
      </c>
      <c r="C94" s="37">
        <v>23.48</v>
      </c>
      <c r="D94" s="37">
        <v>21.74</v>
      </c>
      <c r="E94" s="37">
        <v>11.83</v>
      </c>
      <c r="G94" s="55"/>
    </row>
    <row r="95" spans="1:7">
      <c r="A95" t="s">
        <v>51</v>
      </c>
      <c r="B95" s="1">
        <v>358.02</v>
      </c>
      <c r="C95" s="37">
        <v>23.05</v>
      </c>
      <c r="D95" s="37">
        <v>21.26</v>
      </c>
      <c r="E95" s="37">
        <v>11.66</v>
      </c>
      <c r="G95" s="55"/>
    </row>
    <row r="96" spans="1:7">
      <c r="A96" t="s">
        <v>52</v>
      </c>
      <c r="B96" s="1">
        <v>339.94</v>
      </c>
      <c r="C96" s="37">
        <v>23.52</v>
      </c>
      <c r="D96" s="37">
        <v>21.67</v>
      </c>
      <c r="E96" s="37">
        <v>11.32</v>
      </c>
      <c r="G96" s="55"/>
    </row>
    <row r="97" spans="1:7">
      <c r="A97" t="s">
        <v>53</v>
      </c>
      <c r="B97" s="1">
        <v>353.4</v>
      </c>
      <c r="C97" s="37">
        <v>24.32</v>
      </c>
      <c r="D97" s="37">
        <v>22.87</v>
      </c>
      <c r="E97" s="37">
        <v>11.05</v>
      </c>
      <c r="G97" s="55"/>
    </row>
    <row r="98" spans="1:7">
      <c r="A98" t="s">
        <v>54</v>
      </c>
      <c r="B98" s="1">
        <v>349.15</v>
      </c>
      <c r="C98" s="37">
        <v>24.85</v>
      </c>
      <c r="D98" s="37">
        <v>23.69</v>
      </c>
      <c r="E98" s="37">
        <v>10.67</v>
      </c>
      <c r="G98" s="55"/>
    </row>
    <row r="99" spans="1:7">
      <c r="A99" t="s">
        <v>55</v>
      </c>
      <c r="B99" s="1">
        <v>317.98</v>
      </c>
      <c r="C99" s="37">
        <v>25.53</v>
      </c>
      <c r="D99" s="37">
        <v>25.22</v>
      </c>
      <c r="E99" s="37">
        <v>10.3</v>
      </c>
      <c r="G99" s="55"/>
    </row>
    <row r="100" spans="1:7">
      <c r="A100" t="s">
        <v>56</v>
      </c>
      <c r="B100" s="1">
        <v>294.87</v>
      </c>
      <c r="C100" s="37">
        <v>25.05</v>
      </c>
      <c r="D100" s="37">
        <v>24.96</v>
      </c>
      <c r="E100" s="37">
        <v>9.98</v>
      </c>
      <c r="G100" s="55"/>
    </row>
    <row r="101" spans="1:7">
      <c r="A101" t="s">
        <v>57</v>
      </c>
      <c r="B101" s="1">
        <v>277.72000000000003</v>
      </c>
      <c r="C101" s="37">
        <v>24.12</v>
      </c>
      <c r="D101" s="37">
        <v>23.75</v>
      </c>
      <c r="E101" s="37">
        <v>9.73</v>
      </c>
      <c r="G101" s="55"/>
    </row>
    <row r="102" spans="1:7">
      <c r="A102" t="s">
        <v>58</v>
      </c>
      <c r="B102" s="1">
        <v>271.91000000000003</v>
      </c>
      <c r="C102" s="37"/>
      <c r="D102" s="37">
        <v>22.73</v>
      </c>
      <c r="E102" s="37">
        <v>9.4600000000000009</v>
      </c>
    </row>
    <row r="103" spans="1:7">
      <c r="A103" t="s">
        <v>59</v>
      </c>
      <c r="B103" s="1">
        <v>273.5</v>
      </c>
      <c r="C103" s="37"/>
      <c r="D103" s="37">
        <v>21.67</v>
      </c>
      <c r="E103" s="37">
        <v>9.23</v>
      </c>
    </row>
    <row r="104" spans="1:7">
      <c r="A104" t="s">
        <v>60</v>
      </c>
      <c r="B104" s="1">
        <v>258.89</v>
      </c>
      <c r="C104" s="37"/>
      <c r="D104" s="37">
        <v>18.59</v>
      </c>
      <c r="E104" s="37">
        <v>8.9499999999999993</v>
      </c>
    </row>
    <row r="105" spans="1:7">
      <c r="A105" t="s">
        <v>97</v>
      </c>
      <c r="B105" s="1">
        <v>247.08</v>
      </c>
      <c r="C105" s="1"/>
      <c r="D105" s="6"/>
    </row>
  </sheetData>
  <phoneticPr fontId="0" type="noConversion"/>
  <pageMargins left="0.25" right="0.25" top="0.25" bottom="0.2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3"/>
  <sheetViews>
    <sheetView workbookViewId="0">
      <pane ySplit="6" topLeftCell="A7" activePane="bottomLeft" state="frozen"/>
      <selection pane="bottomLeft"/>
    </sheetView>
  </sheetViews>
  <sheetFormatPr defaultRowHeight="12.75"/>
  <cols>
    <col min="1" max="1" width="14.140625" customWidth="1"/>
    <col min="2" max="2" width="11.7109375" bestFit="1" customWidth="1"/>
    <col min="3" max="3" width="14.42578125" bestFit="1" customWidth="1"/>
    <col min="4" max="4" width="20.42578125" customWidth="1"/>
    <col min="5" max="5" width="14.28515625" bestFit="1" customWidth="1"/>
    <col min="6" max="6" width="20.5703125" customWidth="1"/>
    <col min="8" max="8" width="9.5703125" customWidth="1"/>
    <col min="9" max="9" width="17.28515625" bestFit="1" customWidth="1"/>
  </cols>
  <sheetData>
    <row r="1" spans="1:18" s="11" customFormat="1">
      <c r="A1" s="7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>
      <c r="A2" s="41" t="s">
        <v>84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>
      <c r="A3" s="16"/>
      <c r="B3" s="17"/>
      <c r="C3" s="17"/>
      <c r="D3" s="17"/>
      <c r="E3" s="17"/>
      <c r="F3" s="17"/>
      <c r="G3" s="17"/>
      <c r="H3" s="17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s="48" customFormat="1">
      <c r="A4" s="41"/>
      <c r="B4" s="40" t="s">
        <v>92</v>
      </c>
      <c r="C4" s="40" t="s">
        <v>85</v>
      </c>
      <c r="D4" s="40" t="s">
        <v>92</v>
      </c>
      <c r="E4" s="40" t="s">
        <v>85</v>
      </c>
      <c r="F4" s="40" t="s">
        <v>63</v>
      </c>
      <c r="G4" s="40"/>
      <c r="H4" s="40"/>
    </row>
    <row r="5" spans="1:18" s="48" customFormat="1">
      <c r="A5" s="41" t="s">
        <v>0</v>
      </c>
      <c r="B5" s="40" t="s">
        <v>127</v>
      </c>
      <c r="C5" s="40" t="s">
        <v>127</v>
      </c>
      <c r="D5" s="40" t="s">
        <v>127</v>
      </c>
      <c r="E5" s="40" t="s">
        <v>127</v>
      </c>
      <c r="F5" s="40" t="s">
        <v>64</v>
      </c>
      <c r="G5" s="40"/>
      <c r="H5" s="40"/>
    </row>
    <row r="6" spans="1:18" s="48" customFormat="1">
      <c r="A6" s="41" t="s">
        <v>86</v>
      </c>
      <c r="B6" s="40" t="s">
        <v>91</v>
      </c>
      <c r="C6" s="40" t="s">
        <v>91</v>
      </c>
      <c r="D6" s="40" t="s">
        <v>129</v>
      </c>
      <c r="E6" s="40" t="s">
        <v>129</v>
      </c>
      <c r="F6" s="40" t="s">
        <v>129</v>
      </c>
      <c r="G6" s="40" t="s">
        <v>1</v>
      </c>
      <c r="H6" s="40" t="s">
        <v>2</v>
      </c>
    </row>
    <row r="7" spans="1:18" s="77" customFormat="1">
      <c r="A7" s="75" t="s">
        <v>123</v>
      </c>
      <c r="B7" s="76"/>
      <c r="C7" s="76"/>
      <c r="D7" s="76"/>
      <c r="E7" s="76"/>
      <c r="F7" s="37">
        <f t="shared" ref="F7:F25" si="0">G7*H7/1000</f>
        <v>9336.5137540121214</v>
      </c>
      <c r="G7" s="76">
        <v>1057.0786000000001</v>
      </c>
      <c r="H7" s="76">
        <v>8832.3742000000002</v>
      </c>
    </row>
    <row r="8" spans="1:18" s="77" customFormat="1">
      <c r="A8" s="75" t="s">
        <v>124</v>
      </c>
      <c r="B8" s="76"/>
      <c r="C8" s="76"/>
      <c r="D8" s="76"/>
      <c r="E8" s="76"/>
      <c r="F8" s="37">
        <f t="shared" si="0"/>
        <v>8044.8160693560012</v>
      </c>
      <c r="G8" s="76">
        <v>919.32</v>
      </c>
      <c r="H8" s="76">
        <v>8750.8333000000002</v>
      </c>
    </row>
    <row r="9" spans="1:18" s="77" customFormat="1">
      <c r="A9" s="75" t="s">
        <v>218</v>
      </c>
      <c r="B9" s="76">
        <v>10.11</v>
      </c>
      <c r="C9" s="76">
        <v>7.52</v>
      </c>
      <c r="D9" s="37">
        <f>H9*B9/1000</f>
        <v>87.781444905000001</v>
      </c>
      <c r="E9" s="37">
        <f>H9*C9/1000</f>
        <v>65.293418959999997</v>
      </c>
      <c r="F9" s="37">
        <f t="shared" si="0"/>
        <v>6927.5883384785002</v>
      </c>
      <c r="G9" s="76">
        <v>797.86699999999996</v>
      </c>
      <c r="H9" s="76">
        <v>8682.6355000000003</v>
      </c>
    </row>
    <row r="10" spans="1:18" s="3" customFormat="1">
      <c r="A10" s="18">
        <v>39813</v>
      </c>
      <c r="B10" s="44">
        <v>-0.09</v>
      </c>
      <c r="C10" s="46">
        <v>-23.25</v>
      </c>
      <c r="D10" s="37">
        <f>H10*B10/1000</f>
        <v>-0.78235628399999979</v>
      </c>
      <c r="E10" s="37">
        <f>H10*C10/1000</f>
        <v>-202.10870669999997</v>
      </c>
      <c r="F10" s="37">
        <f t="shared" si="0"/>
        <v>7851.8145946999994</v>
      </c>
      <c r="G10" s="6">
        <v>903.25</v>
      </c>
      <c r="H10" s="12">
        <v>8692.8475999999991</v>
      </c>
    </row>
    <row r="11" spans="1:18" s="3" customFormat="1">
      <c r="A11" s="9" t="s">
        <v>118</v>
      </c>
      <c r="B11" s="45">
        <v>15.96</v>
      </c>
      <c r="C11" s="45">
        <v>9.73</v>
      </c>
      <c r="D11" s="37">
        <f t="shared" ref="D11:D34" si="1">H11*B11/1000</f>
        <v>139.31876456400002</v>
      </c>
      <c r="E11" s="37">
        <f t="shared" ref="E11:E34" si="2">H11*C11/1000</f>
        <v>84.935562606999994</v>
      </c>
      <c r="F11" s="37">
        <f t="shared" si="0"/>
        <v>10181.455625994686</v>
      </c>
      <c r="G11" s="6">
        <v>1166.361418</v>
      </c>
      <c r="H11" s="6">
        <v>8729.2458999999999</v>
      </c>
    </row>
    <row r="12" spans="1:18" s="3" customFormat="1">
      <c r="A12" s="9" t="s">
        <v>116</v>
      </c>
      <c r="B12" s="45">
        <v>17.02</v>
      </c>
      <c r="C12" s="45">
        <v>12.86</v>
      </c>
      <c r="D12" s="37">
        <f t="shared" si="1"/>
        <v>148.42723478199997</v>
      </c>
      <c r="E12" s="37">
        <f t="shared" si="2"/>
        <v>112.148897726</v>
      </c>
      <c r="F12" s="37">
        <f t="shared" si="0"/>
        <v>11162.573968754099</v>
      </c>
      <c r="G12" s="6">
        <v>1280.001</v>
      </c>
      <c r="H12" s="6">
        <v>8720.7541000000001</v>
      </c>
    </row>
    <row r="13" spans="1:18" s="3" customFormat="1">
      <c r="A13" s="9" t="s">
        <v>117</v>
      </c>
      <c r="B13" s="37">
        <v>16.62</v>
      </c>
      <c r="C13" s="46">
        <v>15.54</v>
      </c>
      <c r="D13" s="37">
        <f t="shared" si="1"/>
        <v>144.63376334999998</v>
      </c>
      <c r="E13" s="37">
        <f t="shared" si="2"/>
        <v>135.23517945</v>
      </c>
      <c r="F13" s="37">
        <f t="shared" si="0"/>
        <v>11510.680666927499</v>
      </c>
      <c r="G13" s="6">
        <v>1322.703</v>
      </c>
      <c r="H13" s="6">
        <v>8702.3924999999999</v>
      </c>
    </row>
    <row r="14" spans="1:18" s="3" customFormat="1">
      <c r="A14" s="18">
        <v>39447</v>
      </c>
      <c r="B14" s="44">
        <v>15.22</v>
      </c>
      <c r="C14" s="37">
        <v>7.82</v>
      </c>
      <c r="D14" s="37">
        <f t="shared" si="1"/>
        <v>133.37961311399999</v>
      </c>
      <c r="E14" s="37">
        <f t="shared" si="2"/>
        <v>68.530129733999999</v>
      </c>
      <c r="F14" s="37">
        <f t="shared" si="0"/>
        <v>12867.848126802239</v>
      </c>
      <c r="G14" s="1">
        <v>1468.3552</v>
      </c>
      <c r="H14" s="6">
        <v>8763.4436999999998</v>
      </c>
    </row>
    <row r="15" spans="1:18" s="3" customFormat="1">
      <c r="A15" s="9" t="s">
        <v>111</v>
      </c>
      <c r="B15" s="44">
        <v>20.87</v>
      </c>
      <c r="C15" s="37">
        <v>15.15</v>
      </c>
      <c r="D15" s="37">
        <f t="shared" si="1"/>
        <v>184.125547869</v>
      </c>
      <c r="E15" s="37">
        <f t="shared" si="2"/>
        <v>133.66085530500001</v>
      </c>
      <c r="F15" s="37">
        <f t="shared" si="0"/>
        <v>13469.723422728899</v>
      </c>
      <c r="G15" s="6">
        <v>1526.7470000000001</v>
      </c>
      <c r="H15" s="6">
        <v>8822.4987000000001</v>
      </c>
    </row>
    <row r="16" spans="1:18" s="3" customFormat="1">
      <c r="A16" s="9" t="s">
        <v>110</v>
      </c>
      <c r="B16" s="37">
        <v>24.06</v>
      </c>
      <c r="C16" s="37">
        <v>21.880744314722936</v>
      </c>
      <c r="D16" s="37">
        <f t="shared" si="1"/>
        <v>213.65264120399999</v>
      </c>
      <c r="E16" s="37">
        <f t="shared" si="2"/>
        <v>194.30086510182718</v>
      </c>
      <c r="F16" s="37">
        <f t="shared" si="0"/>
        <v>13349.72564589924</v>
      </c>
      <c r="G16" s="6">
        <v>1503.3486</v>
      </c>
      <c r="H16" s="6">
        <v>8879.9933999999994</v>
      </c>
    </row>
    <row r="17" spans="1:9" s="3" customFormat="1">
      <c r="A17" s="9" t="s">
        <v>109</v>
      </c>
      <c r="B17" s="44">
        <v>22.39</v>
      </c>
      <c r="C17" s="37">
        <v>21.33</v>
      </c>
      <c r="D17" s="37">
        <f t="shared" si="1"/>
        <v>200.22635891000002</v>
      </c>
      <c r="E17" s="37">
        <f t="shared" si="2"/>
        <v>190.74712976999996</v>
      </c>
      <c r="F17" s="37">
        <f t="shared" si="0"/>
        <v>12706.316446016001</v>
      </c>
      <c r="G17" s="6">
        <v>1420.864</v>
      </c>
      <c r="H17" s="6">
        <v>8942.6689999999999</v>
      </c>
    </row>
    <row r="18" spans="1:9" s="3" customFormat="1">
      <c r="A18" s="18">
        <v>39082</v>
      </c>
      <c r="B18" s="44">
        <v>21.99</v>
      </c>
      <c r="C18" s="37">
        <v>20.239999999999998</v>
      </c>
      <c r="D18" s="37">
        <f t="shared" si="1"/>
        <v>197.35421374499998</v>
      </c>
      <c r="E18" s="37">
        <f t="shared" si="2"/>
        <v>181.64844411999999</v>
      </c>
      <c r="F18" s="37">
        <f t="shared" si="0"/>
        <v>12728.85766401275</v>
      </c>
      <c r="G18" s="6">
        <v>1418.3005000000001</v>
      </c>
      <c r="H18" s="6">
        <v>8974.7255000000005</v>
      </c>
    </row>
    <row r="19" spans="1:9" s="3" customFormat="1">
      <c r="A19" s="9" t="s">
        <v>107</v>
      </c>
      <c r="B19" s="37">
        <v>23.03</v>
      </c>
      <c r="C19" s="37">
        <v>21.47</v>
      </c>
      <c r="D19" s="37">
        <f t="shared" si="1"/>
        <v>207.22225881</v>
      </c>
      <c r="E19" s="37">
        <f t="shared" si="2"/>
        <v>193.18549268999999</v>
      </c>
      <c r="F19" s="37">
        <f t="shared" si="0"/>
        <v>12019.853789168999</v>
      </c>
      <c r="G19" s="6">
        <v>1335.847</v>
      </c>
      <c r="H19" s="6">
        <v>8997.9269999999997</v>
      </c>
    </row>
    <row r="20" spans="1:9" s="3" customFormat="1">
      <c r="A20" s="9" t="s">
        <v>106</v>
      </c>
      <c r="B20" s="37">
        <v>21.95</v>
      </c>
      <c r="C20" s="37">
        <v>20.11</v>
      </c>
      <c r="D20" s="37">
        <f t="shared" si="1"/>
        <v>198.673903655</v>
      </c>
      <c r="E20" s="37">
        <f t="shared" si="2"/>
        <v>182.01969031899998</v>
      </c>
      <c r="F20" s="37">
        <f t="shared" si="0"/>
        <v>11496.83792358</v>
      </c>
      <c r="G20" s="20">
        <v>1270.2</v>
      </c>
      <c r="H20" s="6">
        <v>9051.2029000000002</v>
      </c>
    </row>
    <row r="21" spans="1:9" s="3" customFormat="1">
      <c r="A21" s="9" t="s">
        <v>105</v>
      </c>
      <c r="B21" s="37">
        <v>20.75</v>
      </c>
      <c r="C21" s="37">
        <v>19.690000000000001</v>
      </c>
      <c r="D21" s="37">
        <f t="shared" si="1"/>
        <v>186.849685075</v>
      </c>
      <c r="E21" s="37">
        <f t="shared" si="2"/>
        <v>177.30459272900001</v>
      </c>
      <c r="F21" s="37">
        <f t="shared" si="0"/>
        <v>11659.690492802998</v>
      </c>
      <c r="G21" s="6">
        <v>1294.83</v>
      </c>
      <c r="H21" s="6">
        <v>9004.8040999999994</v>
      </c>
    </row>
    <row r="22" spans="1:9" s="3" customFormat="1">
      <c r="A22" s="18">
        <v>38717</v>
      </c>
      <c r="B22" s="37">
        <v>20.190000000000001</v>
      </c>
      <c r="C22" s="37">
        <v>17.3</v>
      </c>
      <c r="D22" s="37">
        <f t="shared" si="1"/>
        <v>182.03232931200003</v>
      </c>
      <c r="E22" s="37">
        <f t="shared" si="2"/>
        <v>155.97619104</v>
      </c>
      <c r="F22" s="37">
        <f t="shared" si="0"/>
        <v>11254.538700191999</v>
      </c>
      <c r="G22" s="6">
        <v>1248.29</v>
      </c>
      <c r="H22" s="6">
        <v>9015.9647999999997</v>
      </c>
    </row>
    <row r="23" spans="1:9" s="3" customFormat="1">
      <c r="A23" s="9" t="s">
        <v>78</v>
      </c>
      <c r="B23" s="37">
        <v>18.84</v>
      </c>
      <c r="C23" s="37">
        <v>17.39</v>
      </c>
      <c r="D23" s="37">
        <f t="shared" si="1"/>
        <v>169.91716872000001</v>
      </c>
      <c r="E23" s="37">
        <f t="shared" si="2"/>
        <v>156.83967962</v>
      </c>
      <c r="F23" s="37">
        <f t="shared" si="0"/>
        <v>11082.58577998</v>
      </c>
      <c r="G23" s="6">
        <v>1228.81</v>
      </c>
      <c r="H23" s="6">
        <v>9018.9580000000005</v>
      </c>
      <c r="I23" s="5" t="s">
        <v>130</v>
      </c>
    </row>
    <row r="24" spans="1:9" s="3" customFormat="1">
      <c r="A24" s="9" t="s">
        <v>77</v>
      </c>
      <c r="B24" s="37">
        <v>19.420000000000002</v>
      </c>
      <c r="C24" s="37">
        <v>18.29</v>
      </c>
      <c r="D24" s="37">
        <f t="shared" si="1"/>
        <v>177.51919682600004</v>
      </c>
      <c r="E24" s="37">
        <f t="shared" si="2"/>
        <v>167.18980998700002</v>
      </c>
      <c r="F24" s="37">
        <f t="shared" si="0"/>
        <v>10890.007453898999</v>
      </c>
      <c r="G24" s="6">
        <v>1191.33</v>
      </c>
      <c r="H24" s="6">
        <v>9141.0503000000008</v>
      </c>
      <c r="I24" s="5"/>
    </row>
    <row r="25" spans="1:9" s="3" customFormat="1">
      <c r="A25" s="9" t="s">
        <v>76</v>
      </c>
      <c r="B25" s="37">
        <v>18</v>
      </c>
      <c r="C25" s="37">
        <v>16.850000000000001</v>
      </c>
      <c r="D25" s="37">
        <f t="shared" si="1"/>
        <v>164.96544420000001</v>
      </c>
      <c r="E25" s="37">
        <f t="shared" si="2"/>
        <v>154.42598526500004</v>
      </c>
      <c r="F25" s="37">
        <f t="shared" si="0"/>
        <v>10819.808542670999</v>
      </c>
      <c r="G25" s="6">
        <v>1180.5899999999999</v>
      </c>
      <c r="H25" s="6">
        <v>9164.7469000000001</v>
      </c>
      <c r="I25" s="5" t="s">
        <v>131</v>
      </c>
    </row>
    <row r="26" spans="1:9" s="3" customFormat="1">
      <c r="A26" s="18">
        <v>38352</v>
      </c>
      <c r="B26" s="37">
        <v>17.95</v>
      </c>
      <c r="C26" s="37">
        <v>13.94</v>
      </c>
      <c r="D26" s="37">
        <f t="shared" si="1"/>
        <v>167.19787775</v>
      </c>
      <c r="E26" s="37">
        <f t="shared" si="2"/>
        <v>129.8461513</v>
      </c>
      <c r="F26" s="37">
        <f t="shared" ref="F26:F32" si="3">G26*H26/1000</f>
        <v>11288.604568400002</v>
      </c>
      <c r="G26" s="1">
        <v>1211.92</v>
      </c>
      <c r="H26" s="6">
        <v>9314.6450000000004</v>
      </c>
    </row>
    <row r="27" spans="1:9" s="3" customFormat="1">
      <c r="A27" s="9" t="s">
        <v>75</v>
      </c>
      <c r="B27" s="37">
        <v>16.88</v>
      </c>
      <c r="C27" s="37">
        <v>14.18</v>
      </c>
      <c r="D27" s="37">
        <f t="shared" si="1"/>
        <v>157.47176616799999</v>
      </c>
      <c r="E27" s="37">
        <f t="shared" si="2"/>
        <v>132.28374669800002</v>
      </c>
      <c r="F27" s="37">
        <f t="shared" si="3"/>
        <v>10397.801015137999</v>
      </c>
      <c r="G27" s="6">
        <v>1114.58</v>
      </c>
      <c r="H27" s="6">
        <v>9328.8960999999999</v>
      </c>
    </row>
    <row r="28" spans="1:9" s="3" customFormat="1">
      <c r="A28" s="4" t="s">
        <v>74</v>
      </c>
      <c r="B28" s="37">
        <v>16.98</v>
      </c>
      <c r="C28" s="37">
        <v>15.25</v>
      </c>
      <c r="D28" s="37">
        <f t="shared" si="1"/>
        <v>158.11660875600001</v>
      </c>
      <c r="E28" s="37">
        <f t="shared" si="2"/>
        <v>142.00696604999999</v>
      </c>
      <c r="F28" s="37">
        <f t="shared" si="3"/>
        <v>10623.424731047999</v>
      </c>
      <c r="G28" s="6">
        <v>1140.8399999999999</v>
      </c>
      <c r="H28" s="1">
        <v>9311.9321999999993</v>
      </c>
    </row>
    <row r="29" spans="1:9" s="3" customFormat="1">
      <c r="A29" s="4" t="s">
        <v>104</v>
      </c>
      <c r="B29" s="37">
        <v>15.87</v>
      </c>
      <c r="C29" s="37">
        <v>15.18</v>
      </c>
      <c r="D29" s="37">
        <f t="shared" si="1"/>
        <v>147.41583011399999</v>
      </c>
      <c r="E29" s="37">
        <f t="shared" si="2"/>
        <v>141.00644619600001</v>
      </c>
      <c r="F29" s="37">
        <f t="shared" si="3"/>
        <v>10461.322119262</v>
      </c>
      <c r="G29" s="6">
        <v>1126.21</v>
      </c>
      <c r="H29" s="6">
        <v>9288.9621999999999</v>
      </c>
    </row>
    <row r="30" spans="1:9" s="3" customFormat="1">
      <c r="A30" s="18">
        <v>37986</v>
      </c>
      <c r="B30" s="37">
        <v>14.88</v>
      </c>
      <c r="C30" s="37">
        <v>13.16</v>
      </c>
      <c r="D30" s="37">
        <f t="shared" si="1"/>
        <v>137.64758731199998</v>
      </c>
      <c r="E30" s="37">
        <f t="shared" si="2"/>
        <v>121.73671028399998</v>
      </c>
      <c r="F30" s="37">
        <f>G30*H30/1000</f>
        <v>10285.826968008001</v>
      </c>
      <c r="G30" s="6">
        <v>1111.92</v>
      </c>
      <c r="H30" s="6">
        <v>9250.5098999999991</v>
      </c>
    </row>
    <row r="31" spans="1:9" s="3" customFormat="1">
      <c r="A31" s="9" t="s">
        <v>68</v>
      </c>
      <c r="B31" s="37">
        <v>14.41</v>
      </c>
      <c r="C31" s="37">
        <v>12.56</v>
      </c>
      <c r="D31" s="37">
        <f t="shared" si="1"/>
        <v>133.219680506</v>
      </c>
      <c r="E31" s="37">
        <f t="shared" si="2"/>
        <v>116.116529296</v>
      </c>
      <c r="F31" s="37">
        <f t="shared" si="3"/>
        <v>9207.6894652020001</v>
      </c>
      <c r="G31" s="6">
        <v>995.97</v>
      </c>
      <c r="H31" s="6">
        <v>9244.9465999999993</v>
      </c>
    </row>
    <row r="32" spans="1:9" s="3" customFormat="1">
      <c r="A32" s="4" t="s">
        <v>69</v>
      </c>
      <c r="B32" s="37">
        <v>12.92</v>
      </c>
      <c r="C32" s="37">
        <v>11.1</v>
      </c>
      <c r="D32" s="37">
        <f t="shared" si="1"/>
        <v>119.33615494</v>
      </c>
      <c r="E32" s="37">
        <f t="shared" si="2"/>
        <v>102.52564395</v>
      </c>
      <c r="F32" s="37">
        <f t="shared" si="3"/>
        <v>9001.0126152500015</v>
      </c>
      <c r="G32" s="6">
        <v>974.5</v>
      </c>
      <c r="H32" s="6">
        <v>9236.5445</v>
      </c>
    </row>
    <row r="33" spans="1:9">
      <c r="A33" s="4" t="s">
        <v>93</v>
      </c>
      <c r="B33" s="37">
        <v>12.48</v>
      </c>
      <c r="C33" s="37">
        <v>11.92</v>
      </c>
      <c r="D33" s="37">
        <f t="shared" si="1"/>
        <v>115.16089478400001</v>
      </c>
      <c r="E33" s="37">
        <f t="shared" si="2"/>
        <v>109.993418736</v>
      </c>
      <c r="F33" s="37">
        <v>7826.6961328439993</v>
      </c>
      <c r="G33" s="1">
        <v>848.18</v>
      </c>
      <c r="H33" s="1">
        <v>9227.6358</v>
      </c>
      <c r="I33" s="1"/>
    </row>
    <row r="34" spans="1:9">
      <c r="A34" s="18">
        <v>37621</v>
      </c>
      <c r="B34" s="37">
        <v>11.94</v>
      </c>
      <c r="C34" s="37">
        <v>3</v>
      </c>
      <c r="D34" s="37">
        <f t="shared" si="1"/>
        <v>110.025262434</v>
      </c>
      <c r="E34" s="37">
        <f t="shared" si="2"/>
        <v>27.644538300000001</v>
      </c>
      <c r="F34" s="37">
        <v>8107.4058957020006</v>
      </c>
      <c r="G34" s="1">
        <v>879.82</v>
      </c>
      <c r="H34" s="1">
        <v>9214.8461000000007</v>
      </c>
    </row>
    <row r="35" spans="1:9">
      <c r="A35" s="9" t="s">
        <v>65</v>
      </c>
      <c r="B35" s="37">
        <v>11.61</v>
      </c>
      <c r="C35" s="37">
        <v>8.5299999999999994</v>
      </c>
      <c r="D35" s="37">
        <v>107.06544629999999</v>
      </c>
      <c r="E35" s="37">
        <v>78.662209899999993</v>
      </c>
      <c r="F35" s="37">
        <v>7518.3735623999992</v>
      </c>
      <c r="G35" s="1">
        <v>815.28</v>
      </c>
      <c r="H35" s="1">
        <v>9221.83</v>
      </c>
    </row>
    <row r="36" spans="1:9">
      <c r="A36" t="s">
        <v>66</v>
      </c>
      <c r="B36" s="37">
        <v>11.64</v>
      </c>
      <c r="C36" s="37">
        <v>6.87</v>
      </c>
      <c r="D36" s="37">
        <v>106.9031568</v>
      </c>
      <c r="E36" s="37">
        <v>63.094904400000004</v>
      </c>
      <c r="F36" s="37">
        <v>9090.5338171999992</v>
      </c>
      <c r="G36" s="1">
        <v>989.81</v>
      </c>
      <c r="H36" s="1">
        <v>9184.1200000000008</v>
      </c>
    </row>
    <row r="37" spans="1:9">
      <c r="A37" t="s">
        <v>4</v>
      </c>
      <c r="B37" s="37">
        <v>10.85</v>
      </c>
      <c r="C37" s="37">
        <v>9.19</v>
      </c>
      <c r="D37" s="37">
        <v>99.308422500000006</v>
      </c>
      <c r="E37" s="37">
        <v>84.114691500000006</v>
      </c>
      <c r="F37" s="37">
        <v>10501.888561500002</v>
      </c>
      <c r="G37" s="1">
        <v>1147.3900000000001</v>
      </c>
      <c r="H37" s="1">
        <v>9152.85</v>
      </c>
    </row>
    <row r="38" spans="1:9">
      <c r="A38" t="s">
        <v>5</v>
      </c>
      <c r="B38" s="37">
        <v>9.94</v>
      </c>
      <c r="C38" s="37">
        <v>5.45</v>
      </c>
      <c r="D38" s="37">
        <v>90.591370799999993</v>
      </c>
      <c r="E38" s="37">
        <v>49.670319000000006</v>
      </c>
      <c r="F38" s="37">
        <v>10463.394465599999</v>
      </c>
      <c r="G38" s="1">
        <v>1148.08</v>
      </c>
      <c r="H38" s="1">
        <v>9113.82</v>
      </c>
    </row>
    <row r="39" spans="1:9">
      <c r="A39" t="s">
        <v>6</v>
      </c>
      <c r="B39" s="37">
        <v>9.16</v>
      </c>
      <c r="C39" s="37">
        <v>5.23</v>
      </c>
      <c r="D39" s="37">
        <v>83.040712799999994</v>
      </c>
      <c r="E39" s="37">
        <v>47.412983400000002</v>
      </c>
      <c r="F39" s="37">
        <v>9436.7248452000003</v>
      </c>
      <c r="G39" s="1">
        <v>1040.94</v>
      </c>
      <c r="H39" s="1">
        <v>9065.58</v>
      </c>
    </row>
    <row r="40" spans="1:9">
      <c r="A40" t="s">
        <v>7</v>
      </c>
      <c r="B40" s="37">
        <v>9.02</v>
      </c>
      <c r="C40" s="37">
        <v>4.83</v>
      </c>
      <c r="D40" s="37">
        <v>81.237998599999997</v>
      </c>
      <c r="E40" s="37">
        <v>43.501056900000002</v>
      </c>
      <c r="F40" s="37">
        <v>11027.292763400001</v>
      </c>
      <c r="G40" s="1">
        <v>1224.3800000000001</v>
      </c>
      <c r="H40" s="1">
        <v>9006.43</v>
      </c>
    </row>
    <row r="41" spans="1:9">
      <c r="A41" t="s">
        <v>8</v>
      </c>
      <c r="B41" s="37">
        <v>10.73</v>
      </c>
      <c r="C41" s="37">
        <v>9.18</v>
      </c>
      <c r="D41" s="37">
        <v>96.030924800000008</v>
      </c>
      <c r="E41" s="37">
        <v>82.15879679999999</v>
      </c>
      <c r="F41" s="37">
        <v>10384.675020799999</v>
      </c>
      <c r="G41" s="1">
        <v>1160.33</v>
      </c>
      <c r="H41" s="1">
        <v>8949.76</v>
      </c>
      <c r="I41" s="1"/>
    </row>
    <row r="42" spans="1:9">
      <c r="A42" t="s">
        <v>9</v>
      </c>
      <c r="B42" s="37">
        <v>13.11</v>
      </c>
      <c r="C42" s="37">
        <v>9.07</v>
      </c>
      <c r="D42" s="37">
        <v>116.3221458</v>
      </c>
      <c r="E42" s="37">
        <v>80.476114600000017</v>
      </c>
      <c r="F42" s="37">
        <v>11714.553978400001</v>
      </c>
      <c r="G42" s="1">
        <v>1320.28</v>
      </c>
      <c r="H42" s="1">
        <v>8872.7800000000007</v>
      </c>
    </row>
    <row r="43" spans="1:9">
      <c r="A43" t="s">
        <v>10</v>
      </c>
      <c r="B43" s="37">
        <v>14.17</v>
      </c>
      <c r="C43" s="37">
        <v>13.71</v>
      </c>
      <c r="D43" s="37">
        <v>124.276568</v>
      </c>
      <c r="E43" s="37">
        <v>120.24218400000001</v>
      </c>
      <c r="F43" s="37">
        <v>12598.767303999999</v>
      </c>
      <c r="G43" s="1">
        <v>1436.51</v>
      </c>
      <c r="H43" s="1">
        <v>8770.4</v>
      </c>
    </row>
    <row r="44" spans="1:9">
      <c r="A44" t="s">
        <v>11</v>
      </c>
      <c r="B44" s="37">
        <v>14.88</v>
      </c>
      <c r="C44" s="37">
        <v>13.48</v>
      </c>
      <c r="D44" s="37">
        <v>127.71072479999999</v>
      </c>
      <c r="E44" s="37">
        <v>115.69493079999998</v>
      </c>
      <c r="F44" s="37">
        <v>12484.409965999997</v>
      </c>
      <c r="G44" s="1">
        <v>1454.6</v>
      </c>
      <c r="H44" s="1">
        <v>8582.7099999999991</v>
      </c>
    </row>
    <row r="45" spans="1:9">
      <c r="A45" t="s">
        <v>12</v>
      </c>
      <c r="B45" s="37">
        <v>13.97</v>
      </c>
      <c r="C45" s="37">
        <v>13.74</v>
      </c>
      <c r="D45" s="37">
        <v>118.26247619999999</v>
      </c>
      <c r="E45" s="37">
        <v>116.31542039999999</v>
      </c>
      <c r="F45" s="37">
        <v>12686.169046799998</v>
      </c>
      <c r="G45" s="1">
        <v>1498.58</v>
      </c>
      <c r="H45" s="1">
        <v>8465.4599999999991</v>
      </c>
    </row>
    <row r="46" spans="1:9">
      <c r="A46" t="s">
        <v>13</v>
      </c>
      <c r="B46" s="37">
        <v>13.77</v>
      </c>
      <c r="C46" s="37">
        <v>12.77</v>
      </c>
      <c r="D46" s="37">
        <v>115.4176614</v>
      </c>
      <c r="E46" s="37">
        <v>107.0358414</v>
      </c>
      <c r="F46" s="37">
        <v>12314.989035000001</v>
      </c>
      <c r="G46" s="1">
        <v>1469.25</v>
      </c>
      <c r="H46" s="1">
        <v>8381.82</v>
      </c>
    </row>
    <row r="47" spans="1:9">
      <c r="A47" t="s">
        <v>14</v>
      </c>
      <c r="B47" s="37">
        <v>12.97</v>
      </c>
      <c r="C47" s="37">
        <v>11.93</v>
      </c>
      <c r="D47" s="37">
        <v>106.71378780000001</v>
      </c>
      <c r="E47" s="37">
        <v>98.156938199999985</v>
      </c>
      <c r="F47" s="37">
        <v>10553.804375399999</v>
      </c>
      <c r="G47" s="1">
        <v>1282.71</v>
      </c>
      <c r="H47" s="1">
        <v>8227.74</v>
      </c>
    </row>
    <row r="48" spans="1:9">
      <c r="A48" t="s">
        <v>15</v>
      </c>
      <c r="B48" s="37">
        <v>13.21</v>
      </c>
      <c r="C48" s="37">
        <v>12.51</v>
      </c>
      <c r="D48" s="37">
        <v>108.08422</v>
      </c>
      <c r="E48" s="37">
        <v>102.35682</v>
      </c>
      <c r="F48" s="37">
        <v>11231.513220000001</v>
      </c>
      <c r="G48" s="1">
        <v>1372.71</v>
      </c>
      <c r="H48" s="1">
        <v>8182</v>
      </c>
    </row>
    <row r="49" spans="1:8">
      <c r="A49" t="s">
        <v>16</v>
      </c>
      <c r="B49" s="37">
        <v>11.73</v>
      </c>
      <c r="C49" s="37">
        <v>10.96</v>
      </c>
      <c r="D49" s="37">
        <v>95.865536400000011</v>
      </c>
      <c r="E49" s="37">
        <v>89.572572800000003</v>
      </c>
      <c r="F49" s="37">
        <v>10513.090371599999</v>
      </c>
      <c r="G49" s="1">
        <v>1286.3699999999999</v>
      </c>
      <c r="H49" s="1">
        <v>8172.68</v>
      </c>
    </row>
    <row r="50" spans="1:8">
      <c r="A50" t="s">
        <v>17</v>
      </c>
      <c r="B50" s="37">
        <v>11.47</v>
      </c>
      <c r="C50" s="37">
        <v>8.56</v>
      </c>
      <c r="D50" s="37">
        <v>92.772686300000004</v>
      </c>
      <c r="E50" s="37">
        <v>69.235762400000013</v>
      </c>
      <c r="F50" s="37">
        <v>9942.3687167000007</v>
      </c>
      <c r="G50" s="1">
        <v>1229.23</v>
      </c>
      <c r="H50" s="1">
        <v>8088.29</v>
      </c>
    </row>
    <row r="51" spans="1:8">
      <c r="A51" t="s">
        <v>18</v>
      </c>
      <c r="B51" s="37">
        <v>10.45</v>
      </c>
      <c r="C51" s="37">
        <v>8.99</v>
      </c>
      <c r="D51" s="37">
        <v>83.487557999999993</v>
      </c>
      <c r="E51" s="37">
        <v>71.823267600000008</v>
      </c>
      <c r="F51" s="37">
        <v>8125.1369723999996</v>
      </c>
      <c r="G51" s="1">
        <v>1017.01</v>
      </c>
      <c r="H51" s="1">
        <v>7989.24</v>
      </c>
    </row>
    <row r="52" spans="1:8">
      <c r="A52" t="s">
        <v>19</v>
      </c>
      <c r="B52" s="37">
        <v>11.43</v>
      </c>
      <c r="C52" s="37">
        <v>9.8699999999999992</v>
      </c>
      <c r="D52" s="37">
        <v>90.279854999999998</v>
      </c>
      <c r="E52" s="37">
        <v>77.958194999999989</v>
      </c>
      <c r="F52" s="37">
        <v>8955.6352399999996</v>
      </c>
      <c r="G52" s="1">
        <v>1133.8399999999999</v>
      </c>
      <c r="H52" s="1">
        <v>7898.5</v>
      </c>
    </row>
    <row r="53" spans="1:8">
      <c r="A53" t="s">
        <v>20</v>
      </c>
      <c r="B53" s="37">
        <v>10.92</v>
      </c>
      <c r="C53" s="37">
        <v>10.29</v>
      </c>
      <c r="D53" s="37">
        <v>85.500433200000003</v>
      </c>
      <c r="E53" s="37">
        <v>80.567715899999996</v>
      </c>
      <c r="F53" s="37">
        <v>8626.3829924999991</v>
      </c>
      <c r="G53" s="1">
        <v>1101.75</v>
      </c>
      <c r="H53" s="1">
        <v>7829.71</v>
      </c>
    </row>
    <row r="54" spans="1:8">
      <c r="A54" t="s">
        <v>21</v>
      </c>
      <c r="B54" s="37">
        <v>11.29</v>
      </c>
      <c r="C54" s="37">
        <v>8.94</v>
      </c>
      <c r="D54" s="37">
        <v>87.891295199999988</v>
      </c>
      <c r="E54" s="37">
        <v>69.596827199999993</v>
      </c>
      <c r="F54" s="37">
        <v>7554.6810983999994</v>
      </c>
      <c r="G54" s="1">
        <v>970.43</v>
      </c>
      <c r="H54" s="1">
        <v>7784.88</v>
      </c>
    </row>
    <row r="55" spans="1:8">
      <c r="A55" t="s">
        <v>22</v>
      </c>
      <c r="B55" s="37">
        <v>11.03</v>
      </c>
      <c r="C55" s="37">
        <v>9.8699999999999992</v>
      </c>
      <c r="D55" s="37">
        <v>85.389186199999997</v>
      </c>
      <c r="E55" s="37">
        <v>76.408999799999989</v>
      </c>
      <c r="F55" s="37">
        <v>7333.4060111999997</v>
      </c>
      <c r="G55" s="1">
        <v>947.28</v>
      </c>
      <c r="H55" s="1">
        <v>7741.54</v>
      </c>
    </row>
    <row r="56" spans="1:8">
      <c r="A56" t="s">
        <v>23</v>
      </c>
      <c r="B56" s="37">
        <v>11.13</v>
      </c>
      <c r="C56" s="37">
        <v>10.44</v>
      </c>
      <c r="D56" s="37">
        <v>85.406834100000012</v>
      </c>
      <c r="E56" s="37">
        <v>80.112070799999984</v>
      </c>
      <c r="F56" s="37">
        <v>6792.1837497999995</v>
      </c>
      <c r="G56" s="1">
        <v>885.14</v>
      </c>
      <c r="H56" s="1">
        <v>7673.57</v>
      </c>
    </row>
    <row r="57" spans="1:8">
      <c r="A57" t="s">
        <v>24</v>
      </c>
      <c r="B57" s="37">
        <v>10.56</v>
      </c>
      <c r="C57" s="37">
        <v>10.47</v>
      </c>
      <c r="D57" s="37">
        <v>80.8451424</v>
      </c>
      <c r="E57" s="37">
        <v>80.156121299999995</v>
      </c>
      <c r="F57" s="37">
        <v>5796.3517247999998</v>
      </c>
      <c r="G57" s="1">
        <v>757.12</v>
      </c>
      <c r="H57" s="1">
        <v>7655.79</v>
      </c>
    </row>
    <row r="58" spans="1:8">
      <c r="A58" t="s">
        <v>25</v>
      </c>
      <c r="B58" s="37">
        <v>11.01</v>
      </c>
      <c r="C58" s="37">
        <v>9.86</v>
      </c>
      <c r="D58" s="37">
        <v>83.618637899999996</v>
      </c>
      <c r="E58" s="37">
        <v>74.884629399999994</v>
      </c>
      <c r="F58" s="37">
        <v>5625.7647446000001</v>
      </c>
      <c r="G58" s="1">
        <v>740.74</v>
      </c>
      <c r="H58" s="1">
        <v>7594.79</v>
      </c>
    </row>
    <row r="59" spans="1:8">
      <c r="A59" t="s">
        <v>26</v>
      </c>
      <c r="B59" s="37">
        <v>9.92</v>
      </c>
      <c r="C59" s="37">
        <v>9.7799999999999994</v>
      </c>
      <c r="D59" s="37">
        <v>75.125350400000002</v>
      </c>
      <c r="E59" s="37">
        <v>74.065113600000004</v>
      </c>
      <c r="F59" s="37">
        <v>5205.2325695999998</v>
      </c>
      <c r="G59" s="1">
        <v>687.33</v>
      </c>
      <c r="H59" s="1">
        <v>7573.12</v>
      </c>
    </row>
    <row r="60" spans="1:8">
      <c r="A60" t="s">
        <v>27</v>
      </c>
      <c r="B60" s="37">
        <v>10.31</v>
      </c>
      <c r="C60" s="37">
        <v>10.130000000000001</v>
      </c>
      <c r="D60" s="37">
        <v>77.847923200000011</v>
      </c>
      <c r="E60" s="37">
        <v>76.488793600000008</v>
      </c>
      <c r="F60" s="37">
        <v>5063.7393536</v>
      </c>
      <c r="G60" s="1">
        <v>670.63</v>
      </c>
      <c r="H60" s="1">
        <v>7550.72</v>
      </c>
    </row>
    <row r="61" spans="1:8">
      <c r="A61" t="s">
        <v>28</v>
      </c>
      <c r="B61" s="37">
        <v>9.39</v>
      </c>
      <c r="C61" s="37">
        <v>8.9600000000000009</v>
      </c>
      <c r="D61" s="37">
        <v>70.530261899999999</v>
      </c>
      <c r="E61" s="37">
        <v>67.300441599999999</v>
      </c>
      <c r="F61" s="37">
        <v>4848.4860549999994</v>
      </c>
      <c r="G61" s="1">
        <v>645.5</v>
      </c>
      <c r="H61" s="1">
        <v>7511.21</v>
      </c>
    </row>
    <row r="62" spans="1:8">
      <c r="A62" t="s">
        <v>29</v>
      </c>
      <c r="B62" s="37">
        <v>9.7799999999999994</v>
      </c>
      <c r="C62" s="37">
        <v>7.13</v>
      </c>
      <c r="D62" s="37">
        <v>72.854936399999985</v>
      </c>
      <c r="E62" s="37">
        <v>53.114079400000001</v>
      </c>
      <c r="F62" s="37">
        <v>4588.2966233999996</v>
      </c>
      <c r="G62" s="1">
        <v>615.92999999999995</v>
      </c>
      <c r="H62" s="1">
        <v>7449.38</v>
      </c>
    </row>
    <row r="63" spans="1:8">
      <c r="A63" t="s">
        <v>30</v>
      </c>
      <c r="B63" s="37">
        <v>9.7799999999999994</v>
      </c>
      <c r="C63" s="37">
        <v>8.69</v>
      </c>
      <c r="D63" s="37">
        <v>72.115274999999997</v>
      </c>
      <c r="E63" s="37">
        <v>64.077887500000003</v>
      </c>
      <c r="F63" s="37">
        <v>4309.2932375</v>
      </c>
      <c r="G63" s="1">
        <v>584.41</v>
      </c>
      <c r="H63" s="1">
        <v>7373.75</v>
      </c>
    </row>
    <row r="64" spans="1:8">
      <c r="A64" t="s">
        <v>31</v>
      </c>
      <c r="B64" s="37">
        <v>9.5</v>
      </c>
      <c r="C64" s="37">
        <v>9.26</v>
      </c>
      <c r="D64" s="37">
        <v>69.732470000000006</v>
      </c>
      <c r="E64" s="37">
        <v>67.970807600000001</v>
      </c>
      <c r="F64" s="37">
        <v>3998.6066350000001</v>
      </c>
      <c r="G64" s="1">
        <v>544.75</v>
      </c>
      <c r="H64" s="1">
        <v>7340.26</v>
      </c>
    </row>
    <row r="65" spans="1:8">
      <c r="A65" t="s">
        <v>32</v>
      </c>
      <c r="B65" s="37">
        <v>8.64</v>
      </c>
      <c r="C65" s="37">
        <v>8.8800000000000008</v>
      </c>
      <c r="D65" s="37">
        <v>63.344246400000003</v>
      </c>
      <c r="E65" s="37">
        <v>65.10380880000001</v>
      </c>
      <c r="F65" s="37">
        <v>3670.9603720999999</v>
      </c>
      <c r="G65" s="1">
        <v>500.71</v>
      </c>
      <c r="H65" s="1">
        <v>7331.51</v>
      </c>
    </row>
    <row r="66" spans="1:8">
      <c r="A66" t="s">
        <v>33</v>
      </c>
      <c r="B66" s="37">
        <v>8.8000000000000007</v>
      </c>
      <c r="C66" s="37">
        <v>8.35</v>
      </c>
      <c r="D66" s="37">
        <v>64.115216000000004</v>
      </c>
      <c r="E66" s="37">
        <v>60.836596999999998</v>
      </c>
      <c r="F66" s="37">
        <v>3346.1585513999999</v>
      </c>
      <c r="G66" s="1">
        <v>459.27</v>
      </c>
      <c r="H66" s="1">
        <v>7285.82</v>
      </c>
    </row>
    <row r="67" spans="1:8">
      <c r="A67" t="s">
        <v>34</v>
      </c>
      <c r="B67" s="37">
        <v>8.0299999999999994</v>
      </c>
      <c r="C67" s="37">
        <v>7.94</v>
      </c>
      <c r="D67" s="37">
        <v>58.343490699999997</v>
      </c>
      <c r="E67" s="37">
        <v>57.689578599999997</v>
      </c>
      <c r="F67" s="37">
        <v>3361.9074198999997</v>
      </c>
      <c r="G67" s="1">
        <v>462.71</v>
      </c>
      <c r="H67" s="1">
        <v>7265.69</v>
      </c>
    </row>
    <row r="68" spans="1:8">
      <c r="A68" t="s">
        <v>35</v>
      </c>
      <c r="B68" s="37">
        <v>7.75</v>
      </c>
      <c r="C68" s="37">
        <v>7.38</v>
      </c>
      <c r="D68" s="37">
        <v>55.891992500000001</v>
      </c>
      <c r="E68" s="37">
        <v>53.223600599999997</v>
      </c>
      <c r="F68" s="37">
        <v>3204.0174849</v>
      </c>
      <c r="G68" s="1">
        <v>444.27</v>
      </c>
      <c r="H68" s="1">
        <v>7211.87</v>
      </c>
    </row>
    <row r="69" spans="1:8">
      <c r="A69" t="s">
        <v>36</v>
      </c>
      <c r="B69" s="37">
        <v>7.17</v>
      </c>
      <c r="C69" s="37">
        <v>6.93</v>
      </c>
      <c r="D69" s="37">
        <v>51.107616599999993</v>
      </c>
      <c r="E69" s="37">
        <v>49.396901399999997</v>
      </c>
      <c r="F69" s="37">
        <v>3177.4396445999996</v>
      </c>
      <c r="G69" s="1">
        <v>445.77</v>
      </c>
      <c r="H69" s="1">
        <v>7127.98</v>
      </c>
    </row>
    <row r="70" spans="1:8">
      <c r="A70" t="s">
        <v>37</v>
      </c>
      <c r="B70" s="37">
        <v>7.16</v>
      </c>
      <c r="C70" s="37">
        <v>5.08</v>
      </c>
      <c r="D70" s="37">
        <v>50.739554800000001</v>
      </c>
      <c r="E70" s="37">
        <v>35.999572399999998</v>
      </c>
      <c r="F70" s="37">
        <v>3305.5119184999999</v>
      </c>
      <c r="G70" s="1">
        <v>466.45</v>
      </c>
      <c r="H70" s="1">
        <v>7086.53</v>
      </c>
    </row>
    <row r="71" spans="1:8">
      <c r="A71" t="s">
        <v>38</v>
      </c>
      <c r="B71" s="37">
        <v>6.92</v>
      </c>
      <c r="C71" s="37">
        <v>5.81</v>
      </c>
      <c r="D71" s="37">
        <v>48.516535200000007</v>
      </c>
      <c r="E71" s="37">
        <v>40.734258600000004</v>
      </c>
      <c r="F71" s="37">
        <v>3217.5857658</v>
      </c>
      <c r="G71" s="1">
        <v>458.93</v>
      </c>
      <c r="H71" s="1">
        <v>7011.06</v>
      </c>
    </row>
    <row r="72" spans="1:8">
      <c r="A72" t="s">
        <v>39</v>
      </c>
      <c r="B72" s="37">
        <v>6.57</v>
      </c>
      <c r="C72" s="37">
        <v>4.8899999999999997</v>
      </c>
      <c r="D72" s="37">
        <v>45.822793500000003</v>
      </c>
      <c r="E72" s="37">
        <v>34.105549500000002</v>
      </c>
      <c r="F72" s="37">
        <v>3142.2440114999999</v>
      </c>
      <c r="G72" s="1">
        <v>450.53</v>
      </c>
      <c r="H72" s="1">
        <v>6974.55</v>
      </c>
    </row>
    <row r="73" spans="1:8">
      <c r="A73" t="s">
        <v>40</v>
      </c>
      <c r="B73" s="37">
        <v>6.25</v>
      </c>
      <c r="C73" s="37">
        <v>6.11</v>
      </c>
      <c r="D73" s="37">
        <v>43.420250000000003</v>
      </c>
      <c r="E73" s="37">
        <v>42.4476364</v>
      </c>
      <c r="F73" s="37">
        <v>3137.8598908000004</v>
      </c>
      <c r="G73" s="1">
        <v>451.67</v>
      </c>
      <c r="H73" s="1">
        <v>6947.24</v>
      </c>
    </row>
    <row r="74" spans="1:8">
      <c r="A74" t="s">
        <v>41</v>
      </c>
      <c r="B74" s="37">
        <v>5.61</v>
      </c>
      <c r="C74" s="37">
        <v>3.6</v>
      </c>
      <c r="D74" s="37">
        <v>38.815533900000005</v>
      </c>
      <c r="E74" s="37">
        <v>24.908364000000002</v>
      </c>
      <c r="F74" s="37">
        <v>3014.6731328999995</v>
      </c>
      <c r="G74" s="1">
        <v>435.71</v>
      </c>
      <c r="H74" s="1">
        <v>6918.99</v>
      </c>
    </row>
    <row r="75" spans="1:8">
      <c r="A75" t="s">
        <v>42</v>
      </c>
      <c r="B75" s="37">
        <v>5.12</v>
      </c>
      <c r="C75" s="37">
        <v>4.7300000000000004</v>
      </c>
      <c r="D75" s="37">
        <v>35.330457600000003</v>
      </c>
      <c r="E75" s="37">
        <v>32.639270400000001</v>
      </c>
      <c r="F75" s="37">
        <v>2883.020544</v>
      </c>
      <c r="G75" s="1">
        <v>417.8</v>
      </c>
      <c r="H75" s="1">
        <v>6900.48</v>
      </c>
    </row>
    <row r="76" spans="1:8">
      <c r="A76" t="s">
        <v>43</v>
      </c>
      <c r="B76" s="37">
        <v>5.21</v>
      </c>
      <c r="C76" s="37">
        <v>5.4</v>
      </c>
      <c r="D76" s="37">
        <v>35.777434700000001</v>
      </c>
      <c r="E76" s="37">
        <v>37.082177999999999</v>
      </c>
      <c r="F76" s="37">
        <v>2802.7259497999994</v>
      </c>
      <c r="G76" s="1">
        <v>408.14</v>
      </c>
      <c r="H76" s="1">
        <v>6867.07</v>
      </c>
    </row>
    <row r="77" spans="1:8">
      <c r="A77" t="s">
        <v>44</v>
      </c>
      <c r="B77" s="37">
        <v>4.93</v>
      </c>
      <c r="C77" s="37">
        <v>5.36</v>
      </c>
      <c r="D77" s="37">
        <v>33.691373499999997</v>
      </c>
      <c r="E77" s="37">
        <v>36.629972000000002</v>
      </c>
      <c r="F77" s="37">
        <v>2758.7972755000001</v>
      </c>
      <c r="G77" s="1">
        <v>403.69</v>
      </c>
      <c r="H77" s="1">
        <v>6833.95</v>
      </c>
    </row>
    <row r="78" spans="1:8">
      <c r="A78" t="s">
        <v>45</v>
      </c>
      <c r="B78" s="37">
        <v>4.63</v>
      </c>
      <c r="C78" s="37">
        <v>2.5499999999999998</v>
      </c>
      <c r="D78" s="37">
        <v>31.346396399999996</v>
      </c>
      <c r="E78" s="37">
        <v>17.264213999999999</v>
      </c>
      <c r="F78" s="37">
        <v>2823.8160851999996</v>
      </c>
      <c r="G78" s="1">
        <v>417.09</v>
      </c>
      <c r="H78" s="1">
        <v>6770.28</v>
      </c>
    </row>
    <row r="79" spans="1:8">
      <c r="A79" t="s">
        <v>46</v>
      </c>
      <c r="B79" s="37">
        <v>5.1100000000000003</v>
      </c>
      <c r="C79" s="37">
        <v>3.74</v>
      </c>
      <c r="D79" s="37">
        <v>34.3549899</v>
      </c>
      <c r="E79" s="37">
        <v>25.144356600000002</v>
      </c>
      <c r="F79" s="37">
        <v>2607.6176874000002</v>
      </c>
      <c r="G79" s="1">
        <v>387.86</v>
      </c>
      <c r="H79" s="1">
        <v>6723.09</v>
      </c>
    </row>
    <row r="80" spans="1:8">
      <c r="A80" t="s">
        <v>47</v>
      </c>
      <c r="B80" s="37">
        <v>4.79</v>
      </c>
      <c r="C80" s="37">
        <v>4.54</v>
      </c>
      <c r="D80" s="37">
        <v>32.0217727</v>
      </c>
      <c r="E80" s="37">
        <v>30.350490199999999</v>
      </c>
      <c r="F80" s="37">
        <v>2481.2528508</v>
      </c>
      <c r="G80" s="1">
        <v>371.16</v>
      </c>
      <c r="H80" s="1">
        <v>6685.13</v>
      </c>
    </row>
    <row r="81" spans="1:8">
      <c r="A81" t="s">
        <v>48</v>
      </c>
      <c r="B81" s="37">
        <v>4.7699999999999996</v>
      </c>
      <c r="C81" s="37">
        <v>5.14</v>
      </c>
      <c r="D81" s="37">
        <v>31.800015899999998</v>
      </c>
      <c r="E81" s="37">
        <v>34.266683799999996</v>
      </c>
      <c r="F81" s="37">
        <v>2501.4679174000003</v>
      </c>
      <c r="G81" s="1">
        <v>375.22</v>
      </c>
      <c r="H81" s="1">
        <v>6666.67</v>
      </c>
    </row>
    <row r="82" spans="1:8">
      <c r="A82" t="s">
        <v>49</v>
      </c>
      <c r="B82" s="37">
        <v>5.01</v>
      </c>
      <c r="C82" s="37">
        <v>4.4000000000000004</v>
      </c>
      <c r="D82" s="37">
        <v>33.301520100000005</v>
      </c>
      <c r="E82" s="37">
        <v>29.246844000000003</v>
      </c>
      <c r="F82" s="37">
        <v>2194.9756422</v>
      </c>
      <c r="G82" s="1">
        <v>330.22</v>
      </c>
      <c r="H82" s="1">
        <v>6647.01</v>
      </c>
    </row>
    <row r="83" spans="1:8">
      <c r="A83" t="s">
        <v>50</v>
      </c>
      <c r="B83" s="37">
        <v>5.97</v>
      </c>
      <c r="C83" s="37">
        <v>5.33</v>
      </c>
      <c r="D83" s="37">
        <v>39.719006999999998</v>
      </c>
      <c r="E83" s="37">
        <v>35.461023000000004</v>
      </c>
      <c r="F83" s="37">
        <v>2036.1812550000002</v>
      </c>
      <c r="G83" s="1">
        <v>306.05</v>
      </c>
      <c r="H83" s="1">
        <v>6653.1</v>
      </c>
    </row>
    <row r="84" spans="1:8">
      <c r="A84" t="s">
        <v>51</v>
      </c>
      <c r="B84" s="37">
        <v>6.06</v>
      </c>
      <c r="C84" s="37">
        <v>6.07</v>
      </c>
      <c r="D84" s="37">
        <v>40.335481200000004</v>
      </c>
      <c r="E84" s="37">
        <v>40.402041400000002</v>
      </c>
      <c r="F84" s="37">
        <v>2382.9882803999999</v>
      </c>
      <c r="G84" s="1">
        <v>358.02</v>
      </c>
      <c r="H84" s="1">
        <v>6656.02</v>
      </c>
    </row>
    <row r="85" spans="1:8">
      <c r="A85" t="s">
        <v>52</v>
      </c>
      <c r="B85" s="37">
        <v>5.61</v>
      </c>
      <c r="C85" s="37">
        <v>5.54</v>
      </c>
      <c r="D85" s="37">
        <v>37.418082900000002</v>
      </c>
      <c r="E85" s="37">
        <v>36.951190600000004</v>
      </c>
      <c r="F85" s="37">
        <v>2267.3624065999998</v>
      </c>
      <c r="G85" s="1">
        <v>339.94</v>
      </c>
      <c r="H85" s="1">
        <v>6669.89</v>
      </c>
    </row>
    <row r="86" spans="1:8">
      <c r="A86" t="s">
        <v>53</v>
      </c>
      <c r="B86" s="37">
        <v>5.84</v>
      </c>
      <c r="C86" s="37">
        <v>4.8</v>
      </c>
      <c r="D86" s="37">
        <v>39.115210400000002</v>
      </c>
      <c r="E86" s="37">
        <v>32.149487999999998</v>
      </c>
      <c r="F86" s="37">
        <v>2367.0060539999999</v>
      </c>
      <c r="G86" s="1">
        <v>353.4</v>
      </c>
      <c r="H86" s="1">
        <v>6697.81</v>
      </c>
    </row>
    <row r="87" spans="1:8">
      <c r="A87" t="s">
        <v>54</v>
      </c>
      <c r="B87" s="37">
        <v>5.54</v>
      </c>
      <c r="C87" s="37">
        <v>4.8499999999999996</v>
      </c>
      <c r="D87" s="37">
        <v>37.031188199999995</v>
      </c>
      <c r="E87" s="37">
        <v>32.419000499999996</v>
      </c>
      <c r="F87" s="37">
        <v>2333.8338194999997</v>
      </c>
      <c r="G87" s="1">
        <v>349.15</v>
      </c>
      <c r="H87" s="1">
        <v>6684.33</v>
      </c>
    </row>
    <row r="88" spans="1:8">
      <c r="A88" t="s">
        <v>55</v>
      </c>
      <c r="B88" s="37">
        <v>6.53</v>
      </c>
      <c r="C88" s="37">
        <v>6.48</v>
      </c>
      <c r="D88" s="37">
        <v>43.904128499999999</v>
      </c>
      <c r="E88" s="37">
        <v>43.567955999999995</v>
      </c>
      <c r="F88" s="37">
        <v>2137.9226309999999</v>
      </c>
      <c r="G88" s="1">
        <v>317.98</v>
      </c>
      <c r="H88" s="1">
        <v>6723.45</v>
      </c>
    </row>
    <row r="89" spans="1:8">
      <c r="A89" t="s">
        <v>56</v>
      </c>
      <c r="B89" s="37">
        <v>6.41</v>
      </c>
      <c r="C89" s="37">
        <v>6.74</v>
      </c>
      <c r="D89" s="37">
        <v>43.151350800000003</v>
      </c>
      <c r="E89" s="37">
        <v>45.372871199999999</v>
      </c>
      <c r="F89" s="37">
        <v>1985.0294555999999</v>
      </c>
      <c r="G89" s="1">
        <v>294.87</v>
      </c>
      <c r="H89" s="1">
        <v>6731.88</v>
      </c>
    </row>
    <row r="90" spans="1:8">
      <c r="A90" t="s">
        <v>57</v>
      </c>
      <c r="B90" s="37">
        <v>6.37</v>
      </c>
      <c r="C90" s="37">
        <v>5.62</v>
      </c>
      <c r="D90" s="37">
        <v>43.504297200000003</v>
      </c>
      <c r="E90" s="37">
        <v>38.382127199999999</v>
      </c>
      <c r="F90" s="37">
        <v>1896.7054032000003</v>
      </c>
      <c r="G90" s="1">
        <v>277.72000000000003</v>
      </c>
      <c r="H90" s="1">
        <v>6829.56</v>
      </c>
    </row>
    <row r="91" spans="1:8">
      <c r="A91" t="s">
        <v>58</v>
      </c>
      <c r="B91" s="37">
        <v>6.22</v>
      </c>
      <c r="C91" s="37">
        <v>6.38</v>
      </c>
      <c r="D91" s="37">
        <v>43.110135800000002</v>
      </c>
      <c r="E91" s="37">
        <v>44.219078200000006</v>
      </c>
      <c r="F91" s="37">
        <v>1884.5782999000003</v>
      </c>
      <c r="G91" s="1">
        <v>271.91000000000003</v>
      </c>
      <c r="H91" s="1">
        <v>6930.89</v>
      </c>
    </row>
    <row r="92" spans="1:8">
      <c r="A92" t="s">
        <v>59</v>
      </c>
      <c r="B92" s="37">
        <v>6.05</v>
      </c>
      <c r="C92" s="37">
        <v>6.22</v>
      </c>
      <c r="D92" s="37">
        <v>42.088216499999994</v>
      </c>
      <c r="E92" s="37">
        <v>43.270860599999992</v>
      </c>
      <c r="F92" s="37">
        <v>1902.6656549999998</v>
      </c>
      <c r="G92" s="1">
        <v>273.5</v>
      </c>
      <c r="H92" s="1">
        <v>6956.73</v>
      </c>
    </row>
    <row r="93" spans="1:8">
      <c r="A93" t="s">
        <v>60</v>
      </c>
      <c r="B93" s="37">
        <v>5.48</v>
      </c>
      <c r="C93" s="37">
        <v>5.53</v>
      </c>
      <c r="D93" s="37">
        <v>38.236152000000004</v>
      </c>
      <c r="E93" s="37">
        <v>38.585021999999995</v>
      </c>
      <c r="F93" s="37">
        <v>1806.3790859999999</v>
      </c>
      <c r="G93" s="1">
        <v>258.89</v>
      </c>
      <c r="H93" s="1">
        <v>6977.4</v>
      </c>
    </row>
  </sheetData>
  <phoneticPr fontId="0" type="noConversion"/>
  <pageMargins left="0.25" right="0.25" top="0.25" bottom="0.2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3"/>
  <sheetViews>
    <sheetView workbookViewId="0">
      <pane ySplit="6" topLeftCell="A7" activePane="bottomLeft" state="frozen"/>
      <selection pane="bottomLeft"/>
    </sheetView>
  </sheetViews>
  <sheetFormatPr defaultRowHeight="12.75"/>
  <cols>
    <col min="1" max="1" width="13.28515625" customWidth="1"/>
    <col min="2" max="2" width="7.5703125" bestFit="1" customWidth="1"/>
    <col min="3" max="3" width="12.140625" customWidth="1"/>
    <col min="4" max="4" width="8.85546875" style="14" customWidth="1"/>
    <col min="5" max="5" width="13.7109375" customWidth="1"/>
    <col min="6" max="6" width="13.42578125" style="1" customWidth="1"/>
    <col min="7" max="7" width="15" customWidth="1"/>
  </cols>
  <sheetData>
    <row r="1" spans="1:14" s="11" customFormat="1">
      <c r="A1" s="7" t="s">
        <v>114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>
      <c r="A2" s="41" t="s">
        <v>80</v>
      </c>
      <c r="B2" s="1"/>
      <c r="C2" s="1"/>
      <c r="D2" s="1"/>
      <c r="E2" s="1"/>
      <c r="G2" s="1"/>
      <c r="H2" s="1"/>
      <c r="I2" s="1"/>
      <c r="J2" s="1"/>
      <c r="K2" s="1"/>
      <c r="L2" s="1"/>
      <c r="M2" s="1"/>
      <c r="N2" s="1"/>
    </row>
    <row r="3" spans="1:14">
      <c r="A3" s="5"/>
      <c r="B3" s="1"/>
      <c r="C3" s="1"/>
      <c r="D3" s="1"/>
      <c r="E3" s="1"/>
      <c r="G3" s="1"/>
      <c r="H3" s="1"/>
      <c r="I3" s="1"/>
      <c r="J3" s="1"/>
      <c r="K3" s="1"/>
      <c r="L3" s="1"/>
      <c r="M3" s="1"/>
      <c r="N3" s="1"/>
    </row>
    <row r="4" spans="1:14" s="49" customFormat="1">
      <c r="A4" s="48"/>
      <c r="B4" s="40"/>
      <c r="C4" s="40" t="s">
        <v>81</v>
      </c>
      <c r="D4" s="40"/>
      <c r="E4" s="40" t="s">
        <v>63</v>
      </c>
      <c r="F4" s="40"/>
      <c r="G4" s="40" t="s">
        <v>61</v>
      </c>
      <c r="H4" s="43"/>
      <c r="I4" s="43"/>
      <c r="J4" s="43"/>
      <c r="K4" s="43"/>
      <c r="L4" s="43"/>
      <c r="M4" s="43"/>
      <c r="N4" s="43"/>
    </row>
    <row r="5" spans="1:14" s="49" customFormat="1">
      <c r="A5" s="41" t="s">
        <v>0</v>
      </c>
      <c r="B5" s="40"/>
      <c r="C5" s="40" t="s">
        <v>61</v>
      </c>
      <c r="D5" s="50"/>
      <c r="E5" s="40" t="s">
        <v>64</v>
      </c>
      <c r="F5" s="40" t="s">
        <v>61</v>
      </c>
      <c r="G5" s="40" t="s">
        <v>129</v>
      </c>
    </row>
    <row r="6" spans="1:14" s="49" customFormat="1">
      <c r="A6" s="41" t="s">
        <v>86</v>
      </c>
      <c r="B6" s="40" t="s">
        <v>87</v>
      </c>
      <c r="C6" s="40" t="s">
        <v>91</v>
      </c>
      <c r="D6" s="50" t="s">
        <v>62</v>
      </c>
      <c r="E6" s="40" t="s">
        <v>129</v>
      </c>
      <c r="F6" s="40" t="s">
        <v>129</v>
      </c>
      <c r="G6" s="40" t="s">
        <v>100</v>
      </c>
    </row>
    <row r="7" spans="1:14" s="35" customFormat="1">
      <c r="A7" s="75" t="s">
        <v>123</v>
      </c>
      <c r="B7" s="76">
        <v>1057.0786000000001</v>
      </c>
      <c r="C7" s="56">
        <v>5.3452909999999996</v>
      </c>
      <c r="D7" s="19">
        <f>SUM(C7:C10)/B7</f>
        <v>2.2609757685000904E-2</v>
      </c>
      <c r="E7" s="56">
        <v>9336.5137540121214</v>
      </c>
      <c r="F7" s="56">
        <v>47.211610319892202</v>
      </c>
      <c r="G7" s="56">
        <f t="shared" ref="G7:G17" si="0">SUM(F7:F10)</f>
        <v>208.76216837829222</v>
      </c>
      <c r="H7" s="76"/>
    </row>
    <row r="8" spans="1:14" s="35" customFormat="1">
      <c r="A8" s="75" t="s">
        <v>124</v>
      </c>
      <c r="B8" s="76">
        <v>919.32</v>
      </c>
      <c r="C8" s="56">
        <v>5.4429999999999996</v>
      </c>
      <c r="D8" s="19">
        <f t="shared" ref="D8:D16" si="1">SUM(C8:C11)/B8</f>
        <v>2.7839054953661402E-2</v>
      </c>
      <c r="E8" s="56">
        <v>8044.8160693560012</v>
      </c>
      <c r="F8" s="56">
        <f>8.750833*C8</f>
        <v>47.630784018999996</v>
      </c>
      <c r="G8" s="56">
        <f t="shared" si="0"/>
        <v>222.9869907026</v>
      </c>
    </row>
    <row r="9" spans="1:14" s="35" customFormat="1">
      <c r="A9" s="75" t="s">
        <v>218</v>
      </c>
      <c r="B9" s="76">
        <v>797.86699999999996</v>
      </c>
      <c r="C9" s="56">
        <v>5.9580000000000002</v>
      </c>
      <c r="D9" s="19">
        <f t="shared" si="1"/>
        <v>3.4157321959674983E-2</v>
      </c>
      <c r="E9" s="37">
        <f>B9*8.6826355</f>
        <v>6927.5883384784993</v>
      </c>
      <c r="F9" s="56">
        <f>8.6826355*C9</f>
        <v>51.731142308999999</v>
      </c>
      <c r="G9" s="56">
        <f t="shared" si="0"/>
        <v>237.29972305589999</v>
      </c>
    </row>
    <row r="10" spans="1:14">
      <c r="A10" s="18">
        <v>39813</v>
      </c>
      <c r="B10" s="6">
        <v>903.25</v>
      </c>
      <c r="C10" s="37">
        <v>7.1539999999999999</v>
      </c>
      <c r="D10" s="19">
        <f t="shared" si="1"/>
        <v>3.1427622474398009E-2</v>
      </c>
      <c r="E10" s="37">
        <v>7851.8145946999994</v>
      </c>
      <c r="F10" s="56">
        <v>62.188631730399997</v>
      </c>
      <c r="G10" s="56">
        <f t="shared" si="0"/>
        <v>247.28594835690001</v>
      </c>
    </row>
    <row r="11" spans="1:14">
      <c r="A11" s="9" t="s">
        <v>118</v>
      </c>
      <c r="B11" s="6">
        <v>1166.361418</v>
      </c>
      <c r="C11" s="37">
        <v>7.0380000000000003</v>
      </c>
      <c r="D11" s="19">
        <f t="shared" si="1"/>
        <v>2.473847261638416E-2</v>
      </c>
      <c r="E11" s="37">
        <v>10181.455625994686</v>
      </c>
      <c r="F11" s="56">
        <v>61.436432644200003</v>
      </c>
      <c r="G11" s="56">
        <f t="shared" si="0"/>
        <v>252.18405985690799</v>
      </c>
    </row>
    <row r="12" spans="1:14">
      <c r="A12" s="9" t="s">
        <v>116</v>
      </c>
      <c r="B12" s="6">
        <v>1280.001</v>
      </c>
      <c r="C12" s="37">
        <v>7.1029999999999998</v>
      </c>
      <c r="D12" s="19">
        <f t="shared" si="1"/>
        <v>2.2431232475599631E-2</v>
      </c>
      <c r="E12" s="37">
        <v>11162.573968754099</v>
      </c>
      <c r="F12" s="56">
        <v>61.943516372300003</v>
      </c>
      <c r="G12" s="56">
        <f t="shared" si="0"/>
        <v>251.959907043008</v>
      </c>
      <c r="H12" s="1"/>
      <c r="I12" s="6"/>
    </row>
    <row r="13" spans="1:14">
      <c r="A13" s="9" t="s">
        <v>117</v>
      </c>
      <c r="B13" s="6">
        <v>1322.703</v>
      </c>
      <c r="C13" s="37">
        <v>7.0919999999999996</v>
      </c>
      <c r="D13" s="19">
        <f t="shared" si="1"/>
        <v>2.1396337651007069E-2</v>
      </c>
      <c r="E13" s="37">
        <v>11510.680666927499</v>
      </c>
      <c r="F13" s="56">
        <v>61.717367609999997</v>
      </c>
      <c r="G13" s="56">
        <f t="shared" si="0"/>
        <v>249.77218783465801</v>
      </c>
      <c r="H13" s="1"/>
    </row>
    <row r="14" spans="1:14">
      <c r="A14" s="18">
        <v>39447</v>
      </c>
      <c r="B14" s="1">
        <v>1468.3552</v>
      </c>
      <c r="C14" s="37">
        <v>7.6210000000000004</v>
      </c>
      <c r="D14" s="19">
        <f t="shared" si="1"/>
        <v>1.8885757342637532E-2</v>
      </c>
      <c r="E14" s="37">
        <v>12867.848126802239</v>
      </c>
      <c r="F14" s="56">
        <v>67.086743230408004</v>
      </c>
      <c r="G14" s="56">
        <f t="shared" si="0"/>
        <v>246.58351826665802</v>
      </c>
      <c r="H14" s="1"/>
    </row>
    <row r="15" spans="1:14">
      <c r="A15" s="9" t="s">
        <v>111</v>
      </c>
      <c r="B15" s="6">
        <v>1526.7470000000001</v>
      </c>
      <c r="C15" s="37">
        <v>6.8959999999999999</v>
      </c>
      <c r="D15" s="19">
        <f t="shared" si="1"/>
        <v>1.766762927976934E-2</v>
      </c>
      <c r="E15" s="37">
        <v>13469.723422728899</v>
      </c>
      <c r="F15" s="56">
        <v>61.212279830300005</v>
      </c>
      <c r="G15" s="56">
        <f t="shared" si="0"/>
        <v>241.28666677684583</v>
      </c>
      <c r="H15" s="1"/>
    </row>
    <row r="16" spans="1:14">
      <c r="A16" s="9" t="s">
        <v>110</v>
      </c>
      <c r="B16" s="6">
        <v>1503.3486</v>
      </c>
      <c r="C16" s="37">
        <v>6.6920000000000002</v>
      </c>
      <c r="D16" s="19">
        <f t="shared" si="1"/>
        <v>1.7405144754849274E-2</v>
      </c>
      <c r="E16" s="37">
        <v>13349.72564589924</v>
      </c>
      <c r="F16" s="56">
        <v>59.75579716395</v>
      </c>
      <c r="G16" s="56">
        <f t="shared" si="0"/>
        <v>235.14726898460225</v>
      </c>
      <c r="H16" s="1"/>
    </row>
    <row r="17" spans="1:8">
      <c r="A17" s="18" t="s">
        <v>109</v>
      </c>
      <c r="B17" s="6">
        <v>1420.864</v>
      </c>
      <c r="C17" s="37">
        <v>6.5220000000000002</v>
      </c>
      <c r="D17" s="19">
        <f t="shared" ref="D17:D31" si="2">SUM(C17:C20)/B17</f>
        <v>1.7940492545380837E-2</v>
      </c>
      <c r="E17" s="37">
        <v>12706.316446016001</v>
      </c>
      <c r="F17" s="56">
        <v>58.528698042000002</v>
      </c>
      <c r="G17" s="56">
        <f t="shared" si="0"/>
        <v>229.91565519897023</v>
      </c>
    </row>
    <row r="18" spans="1:8">
      <c r="A18" s="18">
        <v>39082</v>
      </c>
      <c r="B18" s="6">
        <v>1418.3005000000001</v>
      </c>
      <c r="C18" s="37">
        <v>6.8639999999999999</v>
      </c>
      <c r="D18" s="19">
        <f t="shared" si="2"/>
        <v>1.754282678459184E-2</v>
      </c>
      <c r="E18" s="37">
        <v>12728.85766401275</v>
      </c>
      <c r="F18" s="56">
        <v>61.789891740595834</v>
      </c>
      <c r="G18" s="56">
        <f t="shared" ref="G18:G26" si="3">SUM(F18:F21)</f>
        <v>224.76172055577146</v>
      </c>
    </row>
    <row r="19" spans="1:8">
      <c r="A19" s="18" t="s">
        <v>107</v>
      </c>
      <c r="B19" s="6">
        <v>1335.847</v>
      </c>
      <c r="C19" s="37">
        <v>6.0880000000000001</v>
      </c>
      <c r="D19" s="19">
        <f t="shared" si="2"/>
        <v>1.8037993872052713E-2</v>
      </c>
      <c r="E19" s="37">
        <v>12019.853789168999</v>
      </c>
      <c r="F19" s="56">
        <v>55.072882038056392</v>
      </c>
      <c r="G19" s="56">
        <v>217.79807449717561</v>
      </c>
    </row>
    <row r="20" spans="1:8">
      <c r="A20" s="18" t="s">
        <v>106</v>
      </c>
      <c r="B20" s="20">
        <v>1270.2</v>
      </c>
      <c r="C20" s="37">
        <v>6.0170000000000003</v>
      </c>
      <c r="D20" s="19">
        <f t="shared" si="2"/>
        <v>1.845378680522752E-2</v>
      </c>
      <c r="E20" s="37">
        <v>11496.83792358</v>
      </c>
      <c r="F20" s="56">
        <v>54.524183378318014</v>
      </c>
      <c r="G20" s="56">
        <f t="shared" si="3"/>
        <v>211.71617231511922</v>
      </c>
    </row>
    <row r="21" spans="1:8">
      <c r="A21" s="18" t="s">
        <v>105</v>
      </c>
      <c r="B21" s="1">
        <v>1294.83</v>
      </c>
      <c r="C21" s="37">
        <v>5.9119999999999999</v>
      </c>
      <c r="D21" s="19">
        <f t="shared" si="2"/>
        <v>1.7598449217271769E-2</v>
      </c>
      <c r="E21" s="37">
        <v>11659.690492802998</v>
      </c>
      <c r="F21" s="56">
        <v>53.374763398801207</v>
      </c>
      <c r="G21" s="56">
        <f t="shared" si="3"/>
        <v>206.2245827460012</v>
      </c>
    </row>
    <row r="22" spans="1:8">
      <c r="A22" s="18">
        <v>38717</v>
      </c>
      <c r="B22" s="6">
        <v>1248.29</v>
      </c>
      <c r="C22" s="37">
        <v>6.0789999999999997</v>
      </c>
      <c r="D22" s="19">
        <f t="shared" si="2"/>
        <v>1.7800350880003844E-2</v>
      </c>
      <c r="E22" s="37">
        <v>11254.538700191999</v>
      </c>
      <c r="F22" s="56">
        <v>54.826245681999993</v>
      </c>
      <c r="G22" s="56">
        <f t="shared" si="3"/>
        <v>201.83539152769998</v>
      </c>
    </row>
    <row r="23" spans="1:8">
      <c r="A23" s="18" t="s">
        <v>78</v>
      </c>
      <c r="B23" s="6">
        <v>1228.81</v>
      </c>
      <c r="C23" s="37">
        <v>5.4320000000000004</v>
      </c>
      <c r="D23" s="19">
        <f t="shared" si="2"/>
        <v>1.7476257517435565E-2</v>
      </c>
      <c r="E23" s="37">
        <v>11082.58577998</v>
      </c>
      <c r="F23" s="56">
        <v>48.990979856000003</v>
      </c>
      <c r="G23" s="56">
        <f t="shared" si="3"/>
        <v>196.69350984570002</v>
      </c>
      <c r="H23" s="1"/>
    </row>
    <row r="24" spans="1:8">
      <c r="A24" s="18" t="s">
        <v>77</v>
      </c>
      <c r="B24" s="6">
        <v>1191.33</v>
      </c>
      <c r="C24" s="37">
        <v>5.3639999999999999</v>
      </c>
      <c r="D24" s="19">
        <f t="shared" si="2"/>
        <v>1.7564402810304448E-2</v>
      </c>
      <c r="E24" s="37">
        <v>10890.007453898999</v>
      </c>
      <c r="F24" s="56">
        <v>49.032593809200002</v>
      </c>
      <c r="G24" s="56">
        <f t="shared" si="3"/>
        <v>193.2462007499</v>
      </c>
    </row>
    <row r="25" spans="1:8">
      <c r="A25" s="18" t="s">
        <v>76</v>
      </c>
      <c r="B25" s="6">
        <v>1180.5899999999999</v>
      </c>
      <c r="C25" s="37">
        <v>5.3449999999999998</v>
      </c>
      <c r="D25" s="19">
        <f t="shared" si="2"/>
        <v>1.7131264876036556E-2</v>
      </c>
      <c r="E25" s="37">
        <v>10819.808542670999</v>
      </c>
      <c r="F25" s="56">
        <v>48.9855721805</v>
      </c>
      <c r="G25" s="56">
        <f t="shared" si="3"/>
        <v>187.6444587215</v>
      </c>
    </row>
    <row r="26" spans="1:8">
      <c r="A26" s="18">
        <v>38352</v>
      </c>
      <c r="B26" s="1">
        <v>1211.92</v>
      </c>
      <c r="C26" s="37">
        <v>5.3339999999999996</v>
      </c>
      <c r="D26" s="19">
        <f t="shared" si="2"/>
        <v>1.6040662750016501E-2</v>
      </c>
      <c r="E26" s="37">
        <v>11288.604568400002</v>
      </c>
      <c r="F26" s="56">
        <v>49.684364000000002</v>
      </c>
      <c r="G26" s="56">
        <f t="shared" si="3"/>
        <v>181.01655417299997</v>
      </c>
    </row>
    <row r="27" spans="1:8">
      <c r="A27" s="9" t="s">
        <v>75</v>
      </c>
      <c r="B27" s="6">
        <v>1114.56</v>
      </c>
      <c r="C27" s="37">
        <v>4.8819999999999997</v>
      </c>
      <c r="D27" s="19">
        <f t="shared" si="2"/>
        <v>1.7191537467700257E-2</v>
      </c>
      <c r="E27" s="37">
        <v>10397.801015137999</v>
      </c>
      <c r="F27" s="56">
        <v>45.543670760199994</v>
      </c>
      <c r="G27" s="56">
        <f t="shared" ref="G27:G32" si="4">SUM(F27:F30)</f>
        <v>178.09351771749999</v>
      </c>
      <c r="H27" s="6"/>
    </row>
    <row r="28" spans="1:8">
      <c r="A28" s="9" t="s">
        <v>74</v>
      </c>
      <c r="B28" s="6">
        <v>1140.8399999999999</v>
      </c>
      <c r="C28" s="37">
        <v>4.6639999999999997</v>
      </c>
      <c r="D28" s="19">
        <f t="shared" si="2"/>
        <v>1.6304652712036745E-2</v>
      </c>
      <c r="E28" s="37">
        <v>10623.424731047999</v>
      </c>
      <c r="F28" s="56">
        <v>43.430851780799998</v>
      </c>
      <c r="G28" s="56">
        <f t="shared" si="4"/>
        <v>172.50650616249999</v>
      </c>
    </row>
    <row r="29" spans="1:8">
      <c r="A29" s="9" t="s">
        <v>73</v>
      </c>
      <c r="B29" s="6">
        <v>1126.21</v>
      </c>
      <c r="C29" s="37">
        <v>4.5599999999999996</v>
      </c>
      <c r="D29" s="19">
        <f t="shared" si="2"/>
        <v>1.6003232079274732E-2</v>
      </c>
      <c r="E29" s="37">
        <v>10461.322119262</v>
      </c>
      <c r="F29" s="56">
        <v>42.357667631999995</v>
      </c>
      <c r="G29" s="56">
        <f t="shared" si="4"/>
        <v>166.81617520869997</v>
      </c>
    </row>
    <row r="30" spans="1:8">
      <c r="A30" s="4" t="s">
        <v>67</v>
      </c>
      <c r="B30" s="6">
        <v>1111.92</v>
      </c>
      <c r="C30" s="37">
        <v>5.0549999999999997</v>
      </c>
      <c r="D30" s="19">
        <f t="shared" si="2"/>
        <v>1.5635117634362181E-2</v>
      </c>
      <c r="E30" s="37">
        <v>10285.826968008001</v>
      </c>
      <c r="F30" s="56">
        <v>46.761327544499999</v>
      </c>
      <c r="G30" s="56">
        <f t="shared" si="4"/>
        <v>160.64929557670001</v>
      </c>
    </row>
    <row r="31" spans="1:8">
      <c r="A31" s="4" t="s">
        <v>68</v>
      </c>
      <c r="B31" s="6">
        <v>995.97</v>
      </c>
      <c r="C31" s="37">
        <v>4.3220000000000001</v>
      </c>
      <c r="D31" s="19">
        <f t="shared" si="2"/>
        <v>1.6653112041527356E-2</v>
      </c>
      <c r="E31" s="37">
        <v>9207.6894652020001</v>
      </c>
      <c r="F31" s="56">
        <v>39.956659205199998</v>
      </c>
      <c r="G31" s="56">
        <f t="shared" si="4"/>
        <v>153.1063696322</v>
      </c>
    </row>
    <row r="32" spans="1:8">
      <c r="A32" s="9" t="s">
        <v>69</v>
      </c>
      <c r="B32" s="6">
        <v>974.5</v>
      </c>
      <c r="C32" s="37">
        <v>4.0860000000000003</v>
      </c>
      <c r="D32" s="19">
        <v>1.6587993842996408E-2</v>
      </c>
      <c r="E32" s="37">
        <v>9001.0126152500015</v>
      </c>
      <c r="F32" s="56">
        <v>37.740520826999997</v>
      </c>
      <c r="G32" s="56">
        <f t="shared" si="4"/>
        <v>149.124069257</v>
      </c>
    </row>
    <row r="33" spans="1:7">
      <c r="A33" s="9" t="s">
        <v>93</v>
      </c>
      <c r="B33" s="6">
        <v>848.18</v>
      </c>
      <c r="C33" s="37">
        <v>3.9220000000000002</v>
      </c>
      <c r="D33" s="19">
        <v>1.9130000000000001E-2</v>
      </c>
      <c r="E33" s="37">
        <v>7826.6961328439993</v>
      </c>
      <c r="F33" s="56">
        <v>36.190787999999998</v>
      </c>
      <c r="G33" s="56">
        <f t="shared" ref="G33:G90" si="5">SUM(F33:F36)</f>
        <v>149.49764643</v>
      </c>
    </row>
    <row r="34" spans="1:7">
      <c r="A34" s="9" t="s">
        <v>70</v>
      </c>
      <c r="B34" s="6">
        <v>879.82</v>
      </c>
      <c r="C34" s="37">
        <v>4.2560000000000002</v>
      </c>
      <c r="D34" s="19">
        <v>1.8276500000000001E-2</v>
      </c>
      <c r="E34" s="37">
        <v>8107.4058957020006</v>
      </c>
      <c r="F34" s="56">
        <v>39.2184016</v>
      </c>
      <c r="G34" s="56">
        <f t="shared" si="5"/>
        <v>147.81310293000001</v>
      </c>
    </row>
    <row r="35" spans="1:7">
      <c r="A35" s="4" t="s">
        <v>65</v>
      </c>
      <c r="B35" s="1">
        <v>815.28</v>
      </c>
      <c r="C35" s="37">
        <v>3.9009999999999998</v>
      </c>
      <c r="D35" s="14">
        <v>1.9381071533706211E-2</v>
      </c>
      <c r="E35" s="37">
        <v>7518.3735623999992</v>
      </c>
      <c r="F35" s="56">
        <v>35.97435883</v>
      </c>
      <c r="G35" s="56">
        <f t="shared" si="5"/>
        <v>144.86770493</v>
      </c>
    </row>
    <row r="36" spans="1:7">
      <c r="A36" s="4" t="s">
        <v>66</v>
      </c>
      <c r="B36">
        <v>989.81</v>
      </c>
      <c r="C36" s="37">
        <v>4.1500000000000004</v>
      </c>
      <c r="D36" s="14">
        <v>1.6205130277528009E-2</v>
      </c>
      <c r="E36" s="37">
        <v>9090.5338171999992</v>
      </c>
      <c r="F36" s="56">
        <v>38.114098000000006</v>
      </c>
      <c r="G36" s="56">
        <f t="shared" si="5"/>
        <v>146.42484730000001</v>
      </c>
    </row>
    <row r="37" spans="1:7">
      <c r="A37" s="2" t="s">
        <v>4</v>
      </c>
      <c r="B37" s="1">
        <v>1147.3900000000001</v>
      </c>
      <c r="C37" s="37">
        <v>3.77</v>
      </c>
      <c r="D37" s="14">
        <v>1.3709375190650084E-2</v>
      </c>
      <c r="E37" s="37">
        <v>10501.888561500002</v>
      </c>
      <c r="F37" s="56">
        <v>34.506244500000001</v>
      </c>
      <c r="G37" s="56">
        <f t="shared" si="5"/>
        <v>142.89544050000001</v>
      </c>
    </row>
    <row r="38" spans="1:7">
      <c r="A38" s="2" t="s">
        <v>5</v>
      </c>
      <c r="B38" s="1">
        <v>1148.08</v>
      </c>
      <c r="C38" s="37">
        <v>3.98</v>
      </c>
      <c r="D38" s="14">
        <v>1.3709846003762804E-2</v>
      </c>
      <c r="E38" s="37">
        <v>10463.394465599999</v>
      </c>
      <c r="F38" s="56">
        <v>36.273003599999996</v>
      </c>
      <c r="G38" s="56">
        <f t="shared" si="5"/>
        <v>142.21928879999999</v>
      </c>
    </row>
    <row r="39" spans="1:7">
      <c r="A39" s="2" t="s">
        <v>6</v>
      </c>
      <c r="B39" s="1">
        <v>1040.94</v>
      </c>
      <c r="C39" s="37">
        <v>4.1399999999999997</v>
      </c>
      <c r="D39" s="14">
        <v>1.5120948373585413E-2</v>
      </c>
      <c r="E39" s="37">
        <v>9436.7248452000003</v>
      </c>
      <c r="F39" s="56">
        <v>37.531501200000001</v>
      </c>
      <c r="G39" s="56">
        <f t="shared" si="5"/>
        <v>141.2599496</v>
      </c>
    </row>
    <row r="40" spans="1:7">
      <c r="A40" s="2" t="s">
        <v>7</v>
      </c>
      <c r="B40" s="1">
        <v>1224.3800000000001</v>
      </c>
      <c r="C40" s="37">
        <v>3.84</v>
      </c>
      <c r="D40" s="14">
        <v>1.2814649046864534E-2</v>
      </c>
      <c r="E40" s="37">
        <v>11027.292763400001</v>
      </c>
      <c r="F40" s="56">
        <v>34.584691200000002</v>
      </c>
      <c r="G40" s="56">
        <f t="shared" si="5"/>
        <v>139.59938439999999</v>
      </c>
    </row>
    <row r="41" spans="1:7">
      <c r="A41" s="2" t="s">
        <v>8</v>
      </c>
      <c r="B41" s="1">
        <v>1160.33</v>
      </c>
      <c r="C41" s="37">
        <v>3.78</v>
      </c>
      <c r="D41" s="14">
        <v>1.3763325950376186E-2</v>
      </c>
      <c r="E41" s="37">
        <v>10384.675020799999</v>
      </c>
      <c r="F41" s="56">
        <v>33.830092799999996</v>
      </c>
      <c r="G41" s="56">
        <f t="shared" si="5"/>
        <v>140.37545839999999</v>
      </c>
    </row>
    <row r="42" spans="1:7">
      <c r="A42" s="2" t="s">
        <v>9</v>
      </c>
      <c r="B42" s="1">
        <v>1320.28</v>
      </c>
      <c r="C42" s="37">
        <v>3.98</v>
      </c>
      <c r="D42" s="14">
        <v>1.2323143575605178E-2</v>
      </c>
      <c r="E42" s="37">
        <v>11714.553978400001</v>
      </c>
      <c r="F42" s="56">
        <v>35.3136644</v>
      </c>
      <c r="G42" s="56">
        <f t="shared" si="5"/>
        <v>141.0844424</v>
      </c>
    </row>
    <row r="43" spans="1:7">
      <c r="A43" s="2" t="s">
        <v>10</v>
      </c>
      <c r="B43" s="1">
        <v>1436.51</v>
      </c>
      <c r="C43" s="37">
        <v>4.09</v>
      </c>
      <c r="D43" s="14">
        <v>1.137479029035649E-2</v>
      </c>
      <c r="E43" s="37">
        <v>12598.767303999999</v>
      </c>
      <c r="F43" s="56">
        <v>35.870935999999993</v>
      </c>
      <c r="G43" s="56">
        <f t="shared" si="5"/>
        <v>139.71714899999998</v>
      </c>
    </row>
    <row r="44" spans="1:7">
      <c r="A44" s="2" t="s">
        <v>11</v>
      </c>
      <c r="B44" s="1">
        <v>1454.6</v>
      </c>
      <c r="C44" s="37">
        <v>4.12</v>
      </c>
      <c r="D44" s="14">
        <v>1.1480819469269902E-2</v>
      </c>
      <c r="E44" s="37">
        <v>12484.409965999997</v>
      </c>
      <c r="F44" s="56">
        <v>35.360765199999996</v>
      </c>
      <c r="G44" s="56">
        <f t="shared" si="5"/>
        <v>140.459656</v>
      </c>
    </row>
    <row r="45" spans="1:7">
      <c r="A45" s="2" t="s">
        <v>12</v>
      </c>
      <c r="B45" s="1">
        <v>1498.58</v>
      </c>
      <c r="C45" s="37">
        <v>4.08</v>
      </c>
      <c r="D45" s="14">
        <v>1.1183920778336826E-2</v>
      </c>
      <c r="E45" s="37">
        <v>12686.169046799998</v>
      </c>
      <c r="F45" s="56">
        <v>34.539076799999997</v>
      </c>
      <c r="G45" s="56">
        <f t="shared" si="5"/>
        <v>139.29965079999999</v>
      </c>
    </row>
    <row r="46" spans="1:7">
      <c r="A46" s="2" t="s">
        <v>13</v>
      </c>
      <c r="B46" s="1">
        <v>1469.25</v>
      </c>
      <c r="C46" s="37">
        <v>4.05</v>
      </c>
      <c r="D46" s="14">
        <v>1.1359537178832736E-2</v>
      </c>
      <c r="E46" s="37">
        <v>12314.989035000001</v>
      </c>
      <c r="F46" s="56">
        <v>33.946370999999999</v>
      </c>
      <c r="G46" s="56">
        <f t="shared" si="5"/>
        <v>137.53302079999997</v>
      </c>
    </row>
    <row r="47" spans="1:7">
      <c r="A47" s="2" t="s">
        <v>14</v>
      </c>
      <c r="B47" s="1">
        <v>1282.71</v>
      </c>
      <c r="C47" s="37">
        <v>4.45</v>
      </c>
      <c r="D47" s="14">
        <v>1.2972534711665146E-2</v>
      </c>
      <c r="E47" s="37">
        <v>10553.804375399999</v>
      </c>
      <c r="F47" s="56">
        <v>36.613442999999997</v>
      </c>
      <c r="G47" s="56">
        <f t="shared" si="5"/>
        <v>135.93980979999998</v>
      </c>
    </row>
    <row r="48" spans="1:7">
      <c r="A48" s="2" t="s">
        <v>15</v>
      </c>
      <c r="B48" s="1">
        <v>1372.71</v>
      </c>
      <c r="C48" s="37">
        <v>4.18</v>
      </c>
      <c r="D48" s="14">
        <v>1.1983594495559876E-2</v>
      </c>
      <c r="E48" s="37">
        <v>11231.513220000001</v>
      </c>
      <c r="F48" s="56">
        <v>34.200759999999995</v>
      </c>
      <c r="G48" s="56">
        <f t="shared" si="5"/>
        <v>133.36052919999997</v>
      </c>
    </row>
    <row r="49" spans="1:7">
      <c r="A49" s="2" t="s">
        <v>16</v>
      </c>
      <c r="B49" s="1">
        <v>1286.3699999999999</v>
      </c>
      <c r="C49" s="37">
        <v>4.01</v>
      </c>
      <c r="D49" s="14">
        <v>1.2787922603916448E-2</v>
      </c>
      <c r="E49" s="37">
        <v>10513.090371599999</v>
      </c>
      <c r="F49" s="56">
        <v>32.772446799999997</v>
      </c>
      <c r="G49" s="56">
        <f t="shared" si="5"/>
        <v>132.17549919999999</v>
      </c>
    </row>
    <row r="50" spans="1:7">
      <c r="A50" s="2" t="s">
        <v>17</v>
      </c>
      <c r="B50" s="1">
        <v>1229.23</v>
      </c>
      <c r="C50" s="37">
        <v>4</v>
      </c>
      <c r="D50" s="14">
        <v>1.3178981964319126E-2</v>
      </c>
      <c r="E50" s="37">
        <v>9942.3687167000007</v>
      </c>
      <c r="F50" s="56">
        <v>32.353160000000003</v>
      </c>
      <c r="G50" s="56">
        <f t="shared" si="5"/>
        <v>128.84276199999996</v>
      </c>
    </row>
    <row r="51" spans="1:7">
      <c r="A51" s="2" t="s">
        <v>18</v>
      </c>
      <c r="B51" s="1">
        <v>1017.01</v>
      </c>
      <c r="C51" s="37">
        <v>4.26</v>
      </c>
      <c r="D51" s="14">
        <v>1.587988318698931E-2</v>
      </c>
      <c r="E51" s="37">
        <v>8125.1369723999996</v>
      </c>
      <c r="F51" s="56">
        <v>34.034162399999992</v>
      </c>
      <c r="G51" s="56">
        <f t="shared" si="5"/>
        <v>127.23987799999999</v>
      </c>
    </row>
    <row r="52" spans="1:7">
      <c r="A52" s="2" t="s">
        <v>19</v>
      </c>
      <c r="B52" s="1">
        <v>1133.8399999999999</v>
      </c>
      <c r="C52" s="37">
        <v>4.18</v>
      </c>
      <c r="D52" s="14">
        <v>1.4067240527764058E-2</v>
      </c>
      <c r="E52" s="37">
        <v>8955.6352399999996</v>
      </c>
      <c r="F52" s="56">
        <v>33.015729999999998</v>
      </c>
      <c r="G52" s="56">
        <f t="shared" si="5"/>
        <v>124.63636799999999</v>
      </c>
    </row>
    <row r="53" spans="1:7">
      <c r="A53" s="2" t="s">
        <v>20</v>
      </c>
      <c r="B53" s="1">
        <v>1101.75</v>
      </c>
      <c r="C53" s="37">
        <v>3.76</v>
      </c>
      <c r="D53" s="14">
        <v>1.4195597912412072E-2</v>
      </c>
      <c r="E53" s="37">
        <v>8626.3829924999991</v>
      </c>
      <c r="F53" s="56">
        <v>29.439709599999997</v>
      </c>
      <c r="G53" s="56">
        <f t="shared" si="5"/>
        <v>121.3173539</v>
      </c>
    </row>
    <row r="54" spans="1:7">
      <c r="A54" s="2" t="s">
        <v>21</v>
      </c>
      <c r="B54" s="1">
        <v>970.43</v>
      </c>
      <c r="C54" s="37">
        <v>3.95</v>
      </c>
      <c r="D54" s="14">
        <v>1.5961996228476036E-2</v>
      </c>
      <c r="E54" s="37">
        <v>7554.6810983999994</v>
      </c>
      <c r="F54" s="56">
        <v>30.750276000000003</v>
      </c>
      <c r="G54" s="56">
        <f t="shared" si="5"/>
        <v>119.5150462</v>
      </c>
    </row>
    <row r="55" spans="1:7">
      <c r="A55" s="2" t="s">
        <v>22</v>
      </c>
      <c r="B55" s="1">
        <v>947.28</v>
      </c>
      <c r="C55" s="37">
        <v>4.0599999999999996</v>
      </c>
      <c r="D55" s="14">
        <v>1.6183177096529007E-2</v>
      </c>
      <c r="E55" s="37">
        <v>7333.4060111999997</v>
      </c>
      <c r="F55" s="56">
        <v>31.430652399999996</v>
      </c>
      <c r="G55" s="56">
        <f t="shared" si="5"/>
        <v>117.5490243</v>
      </c>
    </row>
    <row r="56" spans="1:7">
      <c r="A56" s="2" t="s">
        <v>23</v>
      </c>
      <c r="B56" s="1">
        <v>885.14</v>
      </c>
      <c r="C56" s="37">
        <v>3.87</v>
      </c>
      <c r="D56" s="14">
        <v>1.7127234109858329E-2</v>
      </c>
      <c r="E56" s="37">
        <v>6792.1837497999995</v>
      </c>
      <c r="F56" s="56">
        <v>29.696715900000001</v>
      </c>
      <c r="G56" s="56">
        <f t="shared" si="5"/>
        <v>115.57780869999999</v>
      </c>
    </row>
    <row r="57" spans="1:7">
      <c r="A57" s="2" t="s">
        <v>24</v>
      </c>
      <c r="B57" s="1">
        <v>757.12</v>
      </c>
      <c r="C57" s="37">
        <v>3.61</v>
      </c>
      <c r="D57" s="14">
        <v>1.9891166525781909E-2</v>
      </c>
      <c r="E57" s="37">
        <v>5796.3517247999998</v>
      </c>
      <c r="F57" s="56">
        <v>27.637401899999997</v>
      </c>
      <c r="G57" s="56">
        <f t="shared" si="5"/>
        <v>114.3473072</v>
      </c>
    </row>
    <row r="58" spans="1:7">
      <c r="A58" s="2" t="s">
        <v>25</v>
      </c>
      <c r="B58" s="1">
        <v>740.74</v>
      </c>
      <c r="C58" s="37">
        <v>3.79</v>
      </c>
      <c r="D58" s="14">
        <v>2.0115020115020112E-2</v>
      </c>
      <c r="E58" s="37">
        <v>5625.7647446000001</v>
      </c>
      <c r="F58" s="56">
        <v>28.784254100000002</v>
      </c>
      <c r="G58" s="56">
        <f t="shared" si="5"/>
        <v>112.6235798</v>
      </c>
    </row>
    <row r="59" spans="1:7">
      <c r="A59" s="2" t="s">
        <v>26</v>
      </c>
      <c r="B59" s="1">
        <v>687.33</v>
      </c>
      <c r="C59" s="37">
        <v>3.89</v>
      </c>
      <c r="D59" s="14">
        <v>2.132891042148604E-2</v>
      </c>
      <c r="E59" s="37">
        <v>5205.2325695999998</v>
      </c>
      <c r="F59" s="56">
        <v>29.459436799999999</v>
      </c>
      <c r="G59" s="56">
        <f t="shared" si="5"/>
        <v>110.28462469999999</v>
      </c>
    </row>
    <row r="60" spans="1:7">
      <c r="A60" s="2" t="s">
        <v>27</v>
      </c>
      <c r="B60" s="1">
        <v>670.63</v>
      </c>
      <c r="C60" s="37">
        <v>3.77</v>
      </c>
      <c r="D60" s="14">
        <v>2.1278499321533483E-2</v>
      </c>
      <c r="E60" s="37">
        <v>5063.7393536</v>
      </c>
      <c r="F60" s="56">
        <v>28.466214400000002</v>
      </c>
      <c r="G60" s="56">
        <f t="shared" si="5"/>
        <v>106.63331290000001</v>
      </c>
    </row>
    <row r="61" spans="1:7">
      <c r="A61" s="2" t="s">
        <v>28</v>
      </c>
      <c r="B61" s="1">
        <v>645.5</v>
      </c>
      <c r="C61" s="37">
        <v>3.45</v>
      </c>
      <c r="D61" s="14">
        <v>2.1843532145623547E-2</v>
      </c>
      <c r="E61" s="37">
        <v>4848.4860549999994</v>
      </c>
      <c r="F61" s="56">
        <v>25.913674500000003</v>
      </c>
      <c r="G61" s="56">
        <f t="shared" si="5"/>
        <v>104.59203450000001</v>
      </c>
    </row>
    <row r="62" spans="1:7">
      <c r="A62" s="2" t="s">
        <v>29</v>
      </c>
      <c r="B62" s="1">
        <v>615.92999999999995</v>
      </c>
      <c r="C62" s="37">
        <v>3.55</v>
      </c>
      <c r="D62" s="14">
        <v>2.2388907830435279E-2</v>
      </c>
      <c r="E62" s="37">
        <v>4588.2966233999996</v>
      </c>
      <c r="F62" s="56">
        <v>26.445298999999999</v>
      </c>
      <c r="G62" s="56">
        <f t="shared" si="5"/>
        <v>101.6993014</v>
      </c>
    </row>
    <row r="63" spans="1:7">
      <c r="A63" s="2" t="s">
        <v>30</v>
      </c>
      <c r="B63" s="1">
        <v>584.41</v>
      </c>
      <c r="C63" s="37">
        <v>3.5</v>
      </c>
      <c r="D63" s="14">
        <v>2.3237110932393355E-2</v>
      </c>
      <c r="E63" s="37">
        <v>4309.2932375</v>
      </c>
      <c r="F63" s="56">
        <v>25.808125</v>
      </c>
      <c r="G63" s="56">
        <f t="shared" si="5"/>
        <v>99.588641199999998</v>
      </c>
    </row>
    <row r="64" spans="1:7">
      <c r="A64" s="2" t="s">
        <v>31</v>
      </c>
      <c r="B64" s="1">
        <v>544.75</v>
      </c>
      <c r="C64" s="37">
        <v>3.6</v>
      </c>
      <c r="D64" s="14">
        <v>2.4543368517668657E-2</v>
      </c>
      <c r="E64" s="37">
        <v>3998.6066350000001</v>
      </c>
      <c r="F64" s="56">
        <v>26.424936000000002</v>
      </c>
      <c r="G64" s="56">
        <f t="shared" si="5"/>
        <v>97.684636299999994</v>
      </c>
    </row>
    <row r="65" spans="1:7">
      <c r="A65" s="2" t="s">
        <v>32</v>
      </c>
      <c r="B65" s="1">
        <v>500.71</v>
      </c>
      <c r="C65" s="37">
        <v>3.14</v>
      </c>
      <c r="D65" s="14">
        <v>2.6322621876934755E-2</v>
      </c>
      <c r="E65" s="37">
        <v>3670.9603720999999</v>
      </c>
      <c r="F65" s="56">
        <v>23.020941400000002</v>
      </c>
      <c r="G65" s="56">
        <f t="shared" si="5"/>
        <v>95.852176999999983</v>
      </c>
    </row>
    <row r="66" spans="1:7">
      <c r="A66" s="2" t="s">
        <v>33</v>
      </c>
      <c r="B66" s="1">
        <v>459.27</v>
      </c>
      <c r="C66" s="37">
        <v>3.34</v>
      </c>
      <c r="D66" s="14">
        <v>2.8697715940514294E-2</v>
      </c>
      <c r="E66" s="37">
        <v>3346.1585513999999</v>
      </c>
      <c r="F66" s="56">
        <v>24.334638799999997</v>
      </c>
      <c r="G66" s="56">
        <f t="shared" si="5"/>
        <v>95.213092799999984</v>
      </c>
    </row>
    <row r="67" spans="1:7">
      <c r="A67" s="2" t="s">
        <v>34</v>
      </c>
      <c r="B67" s="1">
        <v>462.71</v>
      </c>
      <c r="C67" s="37">
        <v>3.29</v>
      </c>
      <c r="D67" s="14">
        <v>2.7944068639104407E-2</v>
      </c>
      <c r="E67" s="37">
        <v>3361.9074198999997</v>
      </c>
      <c r="F67" s="56">
        <v>23.9041201</v>
      </c>
      <c r="G67" s="56">
        <f t="shared" si="5"/>
        <v>92.775831699999998</v>
      </c>
    </row>
    <row r="68" spans="1:7">
      <c r="A68" s="2" t="s">
        <v>35</v>
      </c>
      <c r="B68" s="1">
        <v>444.27</v>
      </c>
      <c r="C68" s="37">
        <v>3.41</v>
      </c>
      <c r="D68" s="14">
        <v>2.8901343777432642E-2</v>
      </c>
      <c r="E68" s="37">
        <v>3204.0174849</v>
      </c>
      <c r="F68" s="56">
        <v>24.592476699999999</v>
      </c>
      <c r="G68" s="56">
        <f t="shared" si="5"/>
        <v>91.307103600000005</v>
      </c>
    </row>
    <row r="69" spans="1:7">
      <c r="A69" s="2" t="s">
        <v>36</v>
      </c>
      <c r="B69" s="1">
        <v>445.77</v>
      </c>
      <c r="C69" s="37">
        <v>3.14</v>
      </c>
      <c r="D69" s="14">
        <v>2.8512461583327726E-2</v>
      </c>
      <c r="E69" s="37">
        <v>3177.4396445999996</v>
      </c>
      <c r="F69" s="56">
        <v>22.381857199999999</v>
      </c>
      <c r="G69" s="56">
        <f t="shared" si="5"/>
        <v>89.591150900000002</v>
      </c>
    </row>
    <row r="70" spans="1:7">
      <c r="A70" s="2" t="s">
        <v>37</v>
      </c>
      <c r="B70" s="1">
        <v>466.45</v>
      </c>
      <c r="C70" s="37">
        <v>3.09</v>
      </c>
      <c r="D70" s="14">
        <v>2.6969664487083291E-2</v>
      </c>
      <c r="E70" s="37">
        <v>3305.5119184999999</v>
      </c>
      <c r="F70" s="56">
        <v>21.897377699999996</v>
      </c>
      <c r="G70" s="56">
        <f t="shared" si="5"/>
        <v>88.120486099999994</v>
      </c>
    </row>
    <row r="71" spans="1:7">
      <c r="A71" s="2" t="s">
        <v>38</v>
      </c>
      <c r="B71" s="1">
        <v>458.93</v>
      </c>
      <c r="C71" s="37">
        <v>3.2</v>
      </c>
      <c r="D71" s="14">
        <v>2.728084893120955E-2</v>
      </c>
      <c r="E71" s="37">
        <v>3217.5857658</v>
      </c>
      <c r="F71" s="56">
        <v>22.435392000000004</v>
      </c>
      <c r="G71" s="56">
        <f t="shared" si="5"/>
        <v>87.18764809999999</v>
      </c>
    </row>
    <row r="72" spans="1:7">
      <c r="A72" s="2" t="s">
        <v>39</v>
      </c>
      <c r="B72" s="1">
        <v>450.53</v>
      </c>
      <c r="C72" s="37">
        <v>3.28</v>
      </c>
      <c r="D72" s="14">
        <v>2.7789492375646461E-2</v>
      </c>
      <c r="E72" s="37">
        <v>3142.2440114999999</v>
      </c>
      <c r="F72" s="56">
        <v>22.876523999999996</v>
      </c>
      <c r="G72" s="56">
        <f t="shared" si="5"/>
        <v>86.833792099999982</v>
      </c>
    </row>
    <row r="73" spans="1:7">
      <c r="A73" s="2" t="s">
        <v>40</v>
      </c>
      <c r="B73" s="1">
        <v>451.67</v>
      </c>
      <c r="C73" s="37">
        <v>3.01</v>
      </c>
      <c r="D73" s="14">
        <v>2.7630792392676067E-2</v>
      </c>
      <c r="E73" s="37">
        <v>3137.8598908000004</v>
      </c>
      <c r="F73" s="56">
        <v>20.911192399999997</v>
      </c>
      <c r="G73" s="56">
        <f t="shared" si="5"/>
        <v>86.206574899999993</v>
      </c>
    </row>
    <row r="74" spans="1:7">
      <c r="A74" s="2" t="s">
        <v>41</v>
      </c>
      <c r="B74" s="1">
        <v>435.71</v>
      </c>
      <c r="C74" s="37">
        <v>3.03</v>
      </c>
      <c r="D74" s="14">
        <v>2.8413394230107185E-2</v>
      </c>
      <c r="E74" s="37">
        <v>3014.6731328999995</v>
      </c>
      <c r="F74" s="56">
        <v>20.964539699999996</v>
      </c>
      <c r="G74" s="56">
        <f t="shared" si="5"/>
        <v>85.182176999999996</v>
      </c>
    </row>
    <row r="75" spans="1:7">
      <c r="A75" s="2" t="s">
        <v>42</v>
      </c>
      <c r="B75" s="1">
        <v>417.8</v>
      </c>
      <c r="C75" s="37">
        <v>3.2</v>
      </c>
      <c r="D75" s="14">
        <v>2.9655337482048828E-2</v>
      </c>
      <c r="E75" s="37">
        <v>2883.020544</v>
      </c>
      <c r="F75" s="56">
        <v>22.081536</v>
      </c>
      <c r="G75" s="56">
        <f t="shared" si="5"/>
        <v>84.799288500000003</v>
      </c>
    </row>
    <row r="76" spans="1:7">
      <c r="A76" s="2" t="s">
        <v>43</v>
      </c>
      <c r="B76" s="1">
        <v>408.14</v>
      </c>
      <c r="C76" s="37">
        <v>3.24</v>
      </c>
      <c r="D76" s="14">
        <v>3.0185720586073408E-2</v>
      </c>
      <c r="E76" s="37">
        <v>2802.7259497999994</v>
      </c>
      <c r="F76" s="56">
        <v>22.249306800000003</v>
      </c>
      <c r="G76" s="56">
        <f t="shared" si="5"/>
        <v>83.761024200000008</v>
      </c>
    </row>
    <row r="77" spans="1:7">
      <c r="A77" s="2" t="s">
        <v>44</v>
      </c>
      <c r="B77" s="1">
        <v>403.69</v>
      </c>
      <c r="C77" s="37">
        <v>2.91</v>
      </c>
      <c r="D77" s="14">
        <v>3.0518467140627711E-2</v>
      </c>
      <c r="E77" s="37">
        <v>2758.7972755000001</v>
      </c>
      <c r="F77" s="56">
        <v>19.886794500000001</v>
      </c>
      <c r="G77" s="56">
        <f t="shared" si="5"/>
        <v>83.171538600000019</v>
      </c>
    </row>
    <row r="78" spans="1:7">
      <c r="A78" s="2" t="s">
        <v>45</v>
      </c>
      <c r="B78" s="1">
        <v>417.09</v>
      </c>
      <c r="C78" s="37">
        <v>3.04</v>
      </c>
      <c r="D78" s="14">
        <v>2.9250281713778799E-2</v>
      </c>
      <c r="E78" s="37">
        <v>2823.8160851999996</v>
      </c>
      <c r="F78" s="56">
        <v>20.5816512</v>
      </c>
      <c r="G78" s="56">
        <f t="shared" si="5"/>
        <v>81.884753400000008</v>
      </c>
    </row>
    <row r="79" spans="1:7">
      <c r="A79" s="2" t="s">
        <v>46</v>
      </c>
      <c r="B79" s="1">
        <v>387.86</v>
      </c>
      <c r="C79" s="37">
        <v>3.13</v>
      </c>
      <c r="D79" s="14">
        <v>3.1660908575259113E-2</v>
      </c>
      <c r="E79" s="37">
        <v>2607.6176874000002</v>
      </c>
      <c r="F79" s="56">
        <v>21.043271700000002</v>
      </c>
      <c r="G79" s="56">
        <f t="shared" si="5"/>
        <v>82.041773399999997</v>
      </c>
    </row>
    <row r="80" spans="1:7">
      <c r="A80" s="2" t="s">
        <v>47</v>
      </c>
      <c r="B80" s="1">
        <v>371.16</v>
      </c>
      <c r="C80" s="37">
        <v>3.24</v>
      </c>
      <c r="D80" s="14">
        <v>3.2735208535402523E-2</v>
      </c>
      <c r="E80" s="37">
        <v>2481.2528508</v>
      </c>
      <c r="F80" s="56">
        <v>21.659821200000003</v>
      </c>
      <c r="G80" s="56">
        <f t="shared" si="5"/>
        <v>80.957801700000005</v>
      </c>
    </row>
    <row r="81" spans="1:7">
      <c r="A81" s="2" t="s">
        <v>48</v>
      </c>
      <c r="B81" s="1">
        <v>375.22</v>
      </c>
      <c r="C81" s="37">
        <v>2.79</v>
      </c>
      <c r="D81" s="14">
        <v>3.2274399019242041E-2</v>
      </c>
      <c r="E81" s="37">
        <v>2501.4679174000003</v>
      </c>
      <c r="F81" s="56">
        <v>18.6000093</v>
      </c>
      <c r="G81" s="56">
        <f t="shared" si="5"/>
        <v>80.597244500000016</v>
      </c>
    </row>
    <row r="82" spans="1:7">
      <c r="A82" s="2" t="s">
        <v>49</v>
      </c>
      <c r="B82" s="1">
        <v>330.22</v>
      </c>
      <c r="C82" s="37">
        <v>3.12</v>
      </c>
      <c r="D82" s="14">
        <v>3.6611955665919689E-2</v>
      </c>
      <c r="E82" s="37">
        <v>2194.9756422</v>
      </c>
      <c r="F82" s="56">
        <v>20.738671200000002</v>
      </c>
      <c r="G82" s="56">
        <f t="shared" si="5"/>
        <v>80.472830500000015</v>
      </c>
    </row>
    <row r="83" spans="1:7">
      <c r="A83" s="2" t="s">
        <v>50</v>
      </c>
      <c r="B83" s="1">
        <v>306.05</v>
      </c>
      <c r="C83" s="37">
        <v>3</v>
      </c>
      <c r="D83" s="14">
        <v>3.8653814736154223E-2</v>
      </c>
      <c r="E83" s="37">
        <v>2036.1812550000002</v>
      </c>
      <c r="F83" s="56">
        <v>19.959300000000002</v>
      </c>
      <c r="G83" s="56">
        <f t="shared" si="5"/>
        <v>78.889895900000013</v>
      </c>
    </row>
    <row r="84" spans="1:7">
      <c r="A84" s="2" t="s">
        <v>51</v>
      </c>
      <c r="B84" s="1">
        <v>358.02</v>
      </c>
      <c r="C84" s="37">
        <v>3.2</v>
      </c>
      <c r="D84" s="14">
        <v>3.2568012960169826E-2</v>
      </c>
      <c r="E84" s="37">
        <v>2382.9882803999999</v>
      </c>
      <c r="F84" s="56">
        <v>21.299264000000004</v>
      </c>
      <c r="G84" s="56">
        <f t="shared" si="5"/>
        <v>77.8472498</v>
      </c>
    </row>
    <row r="85" spans="1:7">
      <c r="A85" s="2" t="s">
        <v>52</v>
      </c>
      <c r="B85" s="1">
        <v>339.94</v>
      </c>
      <c r="C85" s="37">
        <v>2.77</v>
      </c>
      <c r="D85" s="14">
        <v>3.3299994116608812E-2</v>
      </c>
      <c r="E85" s="37">
        <v>2267.3624065999998</v>
      </c>
      <c r="F85" s="56">
        <v>18.475595300000002</v>
      </c>
      <c r="G85" s="56">
        <f t="shared" si="5"/>
        <v>75.777052800000007</v>
      </c>
    </row>
    <row r="86" spans="1:7">
      <c r="A86" s="2" t="s">
        <v>53</v>
      </c>
      <c r="B86" s="1">
        <v>353.4</v>
      </c>
      <c r="C86" s="37">
        <v>2.86</v>
      </c>
      <c r="D86" s="14">
        <v>3.1267685342388225E-2</v>
      </c>
      <c r="E86" s="37">
        <v>2367.0060539999999</v>
      </c>
      <c r="F86" s="56">
        <v>19.155736600000001</v>
      </c>
      <c r="G86" s="56">
        <f t="shared" si="5"/>
        <v>74.1311575</v>
      </c>
    </row>
    <row r="87" spans="1:7">
      <c r="A87" s="2" t="s">
        <v>54</v>
      </c>
      <c r="B87" s="1">
        <v>349.15</v>
      </c>
      <c r="C87" s="37">
        <v>2.83</v>
      </c>
      <c r="D87" s="14">
        <v>3.0559931261635403E-2</v>
      </c>
      <c r="E87" s="37">
        <v>2333.8338194999997</v>
      </c>
      <c r="F87" s="56">
        <v>18.9166539</v>
      </c>
      <c r="G87" s="56">
        <f t="shared" si="5"/>
        <v>71.9127297</v>
      </c>
    </row>
    <row r="88" spans="1:7">
      <c r="A88" s="2" t="s">
        <v>55</v>
      </c>
      <c r="B88" s="1">
        <v>317.98</v>
      </c>
      <c r="C88" s="37">
        <v>2.86</v>
      </c>
      <c r="D88" s="14">
        <v>3.2391974338008681E-2</v>
      </c>
      <c r="E88" s="37">
        <v>2137.9226309999999</v>
      </c>
      <c r="F88" s="56">
        <v>19.229067000000001</v>
      </c>
      <c r="G88" s="56">
        <f t="shared" si="5"/>
        <v>70.046065200000015</v>
      </c>
    </row>
    <row r="89" spans="1:7">
      <c r="A89" s="2" t="s">
        <v>56</v>
      </c>
      <c r="B89" s="1">
        <v>294.87</v>
      </c>
      <c r="C89" s="37">
        <v>2.5</v>
      </c>
      <c r="D89" s="14">
        <v>3.3845423406925083E-2</v>
      </c>
      <c r="E89" s="37">
        <v>1985.0294555999999</v>
      </c>
      <c r="F89" s="56">
        <v>16.829699999999999</v>
      </c>
      <c r="G89" s="56">
        <f t="shared" si="5"/>
        <v>68.487092399999995</v>
      </c>
    </row>
    <row r="90" spans="1:7">
      <c r="A90" s="2" t="s">
        <v>57</v>
      </c>
      <c r="B90" s="1">
        <v>277.72000000000003</v>
      </c>
      <c r="C90" s="37">
        <v>2.48</v>
      </c>
      <c r="D90" s="14">
        <v>3.5035287339766671E-2</v>
      </c>
      <c r="E90" s="37">
        <v>1896.7054032000003</v>
      </c>
      <c r="F90" s="56">
        <v>16.937308800000004</v>
      </c>
      <c r="G90" s="56">
        <f t="shared" si="5"/>
        <v>67.356542400000009</v>
      </c>
    </row>
    <row r="91" spans="1:7">
      <c r="A91" s="2" t="s">
        <v>58</v>
      </c>
      <c r="B91" s="1">
        <v>271.91000000000003</v>
      </c>
      <c r="C91" s="37">
        <v>2.46</v>
      </c>
      <c r="D91" s="14">
        <v>3.4790923467323744E-2</v>
      </c>
      <c r="E91" s="37">
        <v>1884.5782999000003</v>
      </c>
      <c r="F91" s="56">
        <v>17.049989400000001</v>
      </c>
      <c r="G91" s="56"/>
    </row>
    <row r="92" spans="1:7">
      <c r="A92" s="2" t="s">
        <v>59</v>
      </c>
      <c r="B92" s="1">
        <v>273.5</v>
      </c>
      <c r="C92" s="37">
        <v>2.54</v>
      </c>
      <c r="D92" s="14">
        <v>3.374771480804388E-2</v>
      </c>
      <c r="E92" s="37">
        <v>1902.6656549999998</v>
      </c>
      <c r="F92" s="56">
        <v>17.670094200000001</v>
      </c>
      <c r="G92" s="56"/>
    </row>
    <row r="93" spans="1:7">
      <c r="A93" s="2" t="s">
        <v>60</v>
      </c>
      <c r="B93" s="1">
        <v>258.89</v>
      </c>
      <c r="C93" s="37">
        <v>2.25</v>
      </c>
      <c r="D93" s="14">
        <v>3.4570667078682067E-2</v>
      </c>
      <c r="E93" s="37">
        <v>1806.3790859999999</v>
      </c>
      <c r="F93" s="56">
        <v>15.699149999999999</v>
      </c>
      <c r="G93" s="56"/>
    </row>
  </sheetData>
  <phoneticPr fontId="0" type="noConversion"/>
  <pageMargins left="0.25" right="0.25" top="0.25" bottom="0.25" header="0.5" footer="0.5"/>
  <pageSetup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ISSUE LEVEL DATA</vt:lpstr>
      <vt:lpstr>ESTIMATES&amp;PEs</vt:lpstr>
      <vt:lpstr>12 MONTH VALUES</vt:lpstr>
      <vt:lpstr>DIVISORS&amp;AGGREGATES</vt:lpstr>
      <vt:lpstr>DIVIDENDS</vt:lpstr>
    </vt:vector>
  </TitlesOfParts>
  <Company>Standard &amp; Poor's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HSILVERBLA</dc:creator>
  <cp:lastModifiedBy>finklerm</cp:lastModifiedBy>
  <cp:lastPrinted>2009-09-23T12:52:43Z</cp:lastPrinted>
  <dcterms:created xsi:type="dcterms:W3CDTF">2002-07-09T14:08:29Z</dcterms:created>
  <dcterms:modified xsi:type="dcterms:W3CDTF">2009-10-02T16:34:52Z</dcterms:modified>
</cp:coreProperties>
</file>